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3"/>
  </bookViews>
  <sheets>
    <sheet name="1.SZ.Címrend" sheetId="1" r:id="rId1"/>
    <sheet name="2.SZ.Községi önk." sheetId="2" r:id="rId2"/>
    <sheet name="2a.sz.Községi önk." sheetId="3" r:id="rId3"/>
    <sheet name="3.sz. támogatások" sheetId="4" r:id="rId4"/>
    <sheet name="4.sz. létszámkeret" sheetId="5" r:id="rId5"/>
    <sheet name="5.sz.pénzügyi mérleg" sheetId="6" r:id="rId6"/>
    <sheet name="6.sz.gördülő tábla" sheetId="7" r:id="rId7"/>
    <sheet name="7.sz.beruh.-pályázati alap" sheetId="8" r:id="rId8"/>
    <sheet name="8-8a.sz felhaszn.i ütemterv" sheetId="9" r:id="rId9"/>
    <sheet name="Munka4" sheetId="10" r:id="rId10"/>
    <sheet name="Munka1" sheetId="11" r:id="rId11"/>
  </sheets>
  <definedNames>
    <definedName name="Excel_BuiltIn_Print_Area_10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20_1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1">#REF!</definedName>
    <definedName name="Excel_BuiltIn_Print_Area_7_1">#REF!</definedName>
    <definedName name="Excel_BuiltIn_Print_Area_8_1">#REF!</definedName>
    <definedName name="Excel_BuiltIn_Print_Area_9_1">#REF!</definedName>
    <definedName name="_xlnm.Print_Titles" localSheetId="2">'2a.sz.Községi önk.'!$A:$B</definedName>
  </definedNames>
  <calcPr fullCalcOnLoad="1"/>
</workbook>
</file>

<file path=xl/sharedStrings.xml><?xml version="1.0" encoding="utf-8"?>
<sst xmlns="http://schemas.openxmlformats.org/spreadsheetml/2006/main" count="710" uniqueCount="406">
  <si>
    <t>külöféle elszám.         59</t>
  </si>
  <si>
    <t>Nyitó</t>
  </si>
  <si>
    <t>össz. bevétel</t>
  </si>
  <si>
    <t>Nyitó+bevétel</t>
  </si>
  <si>
    <t>kiadások</t>
  </si>
  <si>
    <t>össz. kiadás</t>
  </si>
  <si>
    <t>Záró egyenleg</t>
  </si>
  <si>
    <t>Közfoglalkoztatás alakulása</t>
  </si>
  <si>
    <t>Közvetett támogatások alakulása</t>
  </si>
  <si>
    <t>Támogatások jogcíme</t>
  </si>
  <si>
    <t>Időskorúak étkeztetési támogatás</t>
  </si>
  <si>
    <t>Beiskolázási támogatás</t>
  </si>
  <si>
    <t>1.16.</t>
  </si>
  <si>
    <t>Kiegészítő gyermekvéd.tám.bevételei, kiadásai</t>
  </si>
  <si>
    <t>Átmeneti segély bevételei, kiadásai</t>
  </si>
  <si>
    <t>Temetési segély bevételei, kiadásai</t>
  </si>
  <si>
    <t>Egyéb önkorm.eseti pénzbeli ellát.bevételei, kiadásai</t>
  </si>
  <si>
    <t>Közgyógyellátás bevételei,kiadásai</t>
  </si>
  <si>
    <t>1.17.</t>
  </si>
  <si>
    <t>1.18.</t>
  </si>
  <si>
    <t>1.19.</t>
  </si>
  <si>
    <t>Ifjúság-egészségi gondozás(12)</t>
  </si>
  <si>
    <t>1.20.</t>
  </si>
  <si>
    <t>Ifjúság-egészségügyi gondozás bevételei, kiadásai</t>
  </si>
  <si>
    <t>1.21.</t>
  </si>
  <si>
    <t>1.22.</t>
  </si>
  <si>
    <t>Közműv. intézmények, közösségi szint.bevételei,kiadásai</t>
  </si>
  <si>
    <t>1.23.</t>
  </si>
  <si>
    <t>Sportlétesítmények működtetése,fejleszt.bevételei,kiadásai</t>
  </si>
  <si>
    <t>Könyvtári szolgáltatások bevételei, kiadásai</t>
  </si>
  <si>
    <t>közutak, hidak üzemeltetése(5)</t>
  </si>
  <si>
    <t>könyvtári szolg. (11)</t>
  </si>
  <si>
    <t>Közművelődés int. működtetés(12)</t>
  </si>
  <si>
    <t>Sportlét. műk. (12)</t>
  </si>
  <si>
    <t>EU-s beruházások-pályázatok</t>
  </si>
  <si>
    <t>Köztemető-fenntartás,működtetés bevételei, kiadásai</t>
  </si>
  <si>
    <t>1.12.</t>
  </si>
  <si>
    <t>1.13.</t>
  </si>
  <si>
    <t>Háziorvosi alapellátás bevételei, kiadásai</t>
  </si>
  <si>
    <t>Zöldterület-kezelés (5)</t>
  </si>
  <si>
    <t>Hulladék elszállítás (5)</t>
  </si>
  <si>
    <t>Bevétel összesen</t>
  </si>
  <si>
    <t>Kiadás összesen</t>
  </si>
  <si>
    <r>
      <t xml:space="preserve">Szakfeladatok </t>
    </r>
    <r>
      <rPr>
        <sz val="10"/>
        <rFont val="Arial"/>
        <family val="2"/>
      </rPr>
      <t>→</t>
    </r>
  </si>
  <si>
    <t>főköny-vi szám</t>
  </si>
  <si>
    <t>Elnevezés</t>
  </si>
  <si>
    <t>vízellátás (5)</t>
  </si>
  <si>
    <t>Köztemető (5)</t>
  </si>
  <si>
    <t>Közvilágí-tás (5)</t>
  </si>
  <si>
    <t>Szociális étkeztet. (6)</t>
  </si>
  <si>
    <t>Eseti szoc. ellátások (6)</t>
  </si>
  <si>
    <t>BEVÉTEL:</t>
  </si>
  <si>
    <t>KIADÁS:</t>
  </si>
  <si>
    <t>EGYENLEG:</t>
  </si>
  <si>
    <t>BEVÉTELEK</t>
  </si>
  <si>
    <t>1. Működési bevételek</t>
  </si>
  <si>
    <t>2. Felhalmozási jellegű bevételek</t>
  </si>
  <si>
    <t>3. Kp-i ktg.v.-ből kapott támogatás</t>
  </si>
  <si>
    <t>5. Átvett pénzeszközök</t>
  </si>
  <si>
    <t>46+47</t>
  </si>
  <si>
    <t>7. Finanszírozási bevételek</t>
  </si>
  <si>
    <t>BEVÉTELEK ÖSSZESEN:</t>
  </si>
  <si>
    <t>KIADÁSOK</t>
  </si>
  <si>
    <t>1. Működési kiadások</t>
  </si>
  <si>
    <t>2. Felhalmozási kiadások</t>
  </si>
  <si>
    <t>11+12+13+17+18</t>
  </si>
  <si>
    <t>3. Átadott pénzeszközök</t>
  </si>
  <si>
    <t>37+38</t>
  </si>
  <si>
    <t>5. Tartalékok</t>
  </si>
  <si>
    <t>KIADÁSOK ÖSSZESEN:</t>
  </si>
  <si>
    <t>Egyenleg:</t>
  </si>
  <si>
    <t>1. Intézményi működési bevételek</t>
  </si>
  <si>
    <t>2. Sajátos működési bevételek</t>
  </si>
  <si>
    <t>3. Felhalmozási jellegű bevételek</t>
  </si>
  <si>
    <t>4. Kp-i költségvetésből kapott támogatás</t>
  </si>
  <si>
    <t>29+45</t>
  </si>
  <si>
    <t>1. Személyi juttatások</t>
  </si>
  <si>
    <t>51+52</t>
  </si>
  <si>
    <t>2. Járulékok</t>
  </si>
  <si>
    <t>3. Dologi jellegű kiadások</t>
  </si>
  <si>
    <t>54+55+56+57</t>
  </si>
  <si>
    <t>4. Folyósított ellátások</t>
  </si>
  <si>
    <t>5. Átadott pénzeszközök</t>
  </si>
  <si>
    <t>6. Felhalmozási kiadások</t>
  </si>
  <si>
    <t>értékpapír értékesítés</t>
  </si>
  <si>
    <t>támogatás ért.bevét.</t>
  </si>
  <si>
    <t>ÁHT-n kív.pénz bevét.</t>
  </si>
  <si>
    <t>működési bevétel</t>
  </si>
  <si>
    <t>felhalmozás j.bevétel</t>
  </si>
  <si>
    <t>költségvetési támogat.</t>
  </si>
  <si>
    <t>immateriális jav.besz.</t>
  </si>
  <si>
    <t>épület beruh.,felújítás</t>
  </si>
  <si>
    <t>gép,berend.,felsz.vás.</t>
  </si>
  <si>
    <t>részjegy vásárlása</t>
  </si>
  <si>
    <t>tárgyi eszk. ÁFA</t>
  </si>
  <si>
    <t>mc.támogatás ért.kiad.</t>
  </si>
  <si>
    <t>pénz eszk.átadás</t>
  </si>
  <si>
    <t>személyi j.juttatások</t>
  </si>
  <si>
    <t>megbiz.díj,tiszt.díj,jutt.</t>
  </si>
  <si>
    <t>m.bér utáni járulékok</t>
  </si>
  <si>
    <t>készletek kiadások</t>
  </si>
  <si>
    <t>szolgáltatási kiadások</t>
  </si>
  <si>
    <t>különf.dologi kiad.,áfa</t>
  </si>
  <si>
    <t>egyéb folyó kiadások</t>
  </si>
  <si>
    <t>szociális ellátások</t>
  </si>
  <si>
    <t>--alapilletmény,illet.kieg</t>
  </si>
  <si>
    <t>--normativ juttatások</t>
  </si>
  <si>
    <t>--részmunka juttatásai</t>
  </si>
  <si>
    <t>--gázenergia szolg</t>
  </si>
  <si>
    <t>--villamosenergia szolg</t>
  </si>
  <si>
    <t>január 01.-i pénz készlet</t>
  </si>
  <si>
    <t>4. Finanszíarozási kiadások</t>
  </si>
  <si>
    <t>Szak-feladat</t>
  </si>
  <si>
    <t>Megnevezés</t>
  </si>
  <si>
    <t>igen</t>
  </si>
  <si>
    <t>nem</t>
  </si>
  <si>
    <t>Szociális étkeztetés bevételei és kiadásai</t>
  </si>
  <si>
    <t>Fő</t>
  </si>
  <si>
    <t>Intézmény megnevezése</t>
  </si>
  <si>
    <t>Foglalkozási besorolás</t>
  </si>
  <si>
    <t>fizikai</t>
  </si>
  <si>
    <t>techni-kai</t>
  </si>
  <si>
    <t>admi-nisz-trátor</t>
  </si>
  <si>
    <t>szellemi foglalko-zású</t>
  </si>
  <si>
    <t>vezető II.</t>
  </si>
  <si>
    <t>vezető I.</t>
  </si>
  <si>
    <t>válasz-tott tisztség-viselő</t>
  </si>
  <si>
    <t>össze-sen</t>
  </si>
  <si>
    <t>Önk. együtt:</t>
  </si>
  <si>
    <t>Általános Iskola</t>
  </si>
  <si>
    <t>Óv.-Isk. együtt:</t>
  </si>
  <si>
    <t>ÖSSZESEN:</t>
  </si>
  <si>
    <t>Ft</t>
  </si>
  <si>
    <t>Támogatásban részesülő helyi és nem helyi non-profit szerv</t>
  </si>
  <si>
    <t>Kifizetett</t>
  </si>
  <si>
    <t>Előirányzat</t>
  </si>
  <si>
    <t>Kölkedi Sport Egyesület</t>
  </si>
  <si>
    <t>Lövész Klub</t>
  </si>
  <si>
    <t>egyéb alapítványok</t>
  </si>
  <si>
    <t>Összesen:</t>
  </si>
  <si>
    <t>1.</t>
  </si>
  <si>
    <t>Óvoda</t>
  </si>
  <si>
    <t>bevétel</t>
  </si>
  <si>
    <t>Háziorvosi alapellátás(6)</t>
  </si>
  <si>
    <t>Rendsz.szociális ellátások (6)</t>
  </si>
  <si>
    <t>1.2.</t>
  </si>
  <si>
    <t>1.3.</t>
  </si>
  <si>
    <t>1.4.</t>
  </si>
  <si>
    <t>Közutak, hidak, üzemeltetés kiadásai</t>
  </si>
  <si>
    <t>Saját bevételek,adók,normatív támogatások bevételei</t>
  </si>
  <si>
    <t>Zöldterület-kezelés kiadásai</t>
  </si>
  <si>
    <t>Falugondnoki, tanyagondnoki szolg.bevételei, kiadásai</t>
  </si>
  <si>
    <t>1.8.</t>
  </si>
  <si>
    <t>1.9.</t>
  </si>
  <si>
    <t>Községgazd.m.n.s.szolg.bevételei,kiadásai- vízellátás</t>
  </si>
  <si>
    <t xml:space="preserve">Községgazd.m.n.s.szolg.bevételei,kiadásai-hulladék elszáll. </t>
  </si>
  <si>
    <t>1.10.</t>
  </si>
  <si>
    <t>közvilágítás bevételei, kiadásai</t>
  </si>
  <si>
    <t>1.11.</t>
  </si>
  <si>
    <t>1.14.</t>
  </si>
  <si>
    <t>1.15.</t>
  </si>
  <si>
    <t>Rendszeres szociális ellátások bevételei, kiadásai</t>
  </si>
  <si>
    <t>Rendszeres szociális segélyek bevételei, kiadásai</t>
  </si>
  <si>
    <t>Lakásfenntartási tám.norm.alap.bevételei, kiadásai</t>
  </si>
  <si>
    <t>Ápolási díj alanyi jogon bevételei, kiadásai</t>
  </si>
  <si>
    <t>Eseti szociális ellátások bevételei, kiadásai</t>
  </si>
  <si>
    <t>Nem EU-s beruházások-pályázatok</t>
  </si>
  <si>
    <t>Non-profit szervezetek támogatása</t>
  </si>
  <si>
    <t>Kölked Közalapítvány</t>
  </si>
  <si>
    <t>Köztemetés bevételei kiadásai</t>
  </si>
  <si>
    <t xml:space="preserve">felhasznált pénz maradvány   </t>
  </si>
  <si>
    <t>megnevezés  /főkönyv</t>
  </si>
  <si>
    <t>értékpapír                   29</t>
  </si>
  <si>
    <t>kölcsön-hitel igény       45</t>
  </si>
  <si>
    <t>tám. értékű bevétel      46</t>
  </si>
  <si>
    <t>Áht.-n kivüli bevét.        47</t>
  </si>
  <si>
    <t>működési bevételek     91</t>
  </si>
  <si>
    <t>saját mük.bevét.          92</t>
  </si>
  <si>
    <t>felhalmozási bevét.      93</t>
  </si>
  <si>
    <t>költségvetési tám.       94</t>
  </si>
  <si>
    <t>különféle elszám.        48</t>
  </si>
  <si>
    <t>beruházások       11-17</t>
  </si>
  <si>
    <t>berázások Áfa-ja        18</t>
  </si>
  <si>
    <t xml:space="preserve">mük.célú tám. kiad     37 </t>
  </si>
  <si>
    <t>pénz eszk. átadás     38</t>
  </si>
  <si>
    <t>kölcsön-hitel visszafiz.45</t>
  </si>
  <si>
    <t>személyi juttatás        51</t>
  </si>
  <si>
    <t>megbíz.tiszt díjak       52</t>
  </si>
  <si>
    <t>tb.járulékok               53</t>
  </si>
  <si>
    <t>készletek kiadása      54</t>
  </si>
  <si>
    <t>szolgáltatások           55</t>
  </si>
  <si>
    <t>különféle dologi +áfa  56</t>
  </si>
  <si>
    <t>egyéb folyó kiad.        57</t>
  </si>
  <si>
    <t>szociális kiadások     58</t>
  </si>
  <si>
    <t>Bevételek:</t>
  </si>
  <si>
    <t>támogatások</t>
  </si>
  <si>
    <t>pályázati alap</t>
  </si>
  <si>
    <t>Kiadás:</t>
  </si>
  <si>
    <t>Többéves elkötelezettséggel járó</t>
  </si>
  <si>
    <t>kiadási tételek</t>
  </si>
  <si>
    <t>Hitel törlesztés</t>
  </si>
  <si>
    <t>megnevezés</t>
  </si>
  <si>
    <t>Önkormányzat összesen</t>
  </si>
  <si>
    <t>Felhalmozási mérleg</t>
  </si>
  <si>
    <t>4. Hitel igénybevétele</t>
  </si>
  <si>
    <t xml:space="preserve">Egyenleg </t>
  </si>
  <si>
    <t>Működési mérleg</t>
  </si>
  <si>
    <t>Működési bevétel</t>
  </si>
  <si>
    <t>Saját forrás</t>
  </si>
  <si>
    <t>Támogatás</t>
  </si>
  <si>
    <t>Hitel</t>
  </si>
  <si>
    <t>Átadott pénzeszközök</t>
  </si>
  <si>
    <t>hitel igénybe vétele</t>
  </si>
  <si>
    <t>Rövid időtartamú foglalkoztatás</t>
  </si>
  <si>
    <t>Hosszabb időtartamú  foglalkoztatás</t>
  </si>
  <si>
    <t>Egyéb közfoglalkoztatás</t>
  </si>
  <si>
    <t>--sajátos jutt.,jutalmak</t>
  </si>
  <si>
    <t>személyi j.,juttatások</t>
  </si>
  <si>
    <t>Kölked Szolg.Közh.Nonp.Kft.</t>
  </si>
  <si>
    <t>december 31.-i pénz készlet</t>
  </si>
  <si>
    <t>--kötségtérítés,étkezt</t>
  </si>
  <si>
    <t>céltartalék képzés</t>
  </si>
  <si>
    <t>Önkormányzati ingatlan értékesítés</t>
  </si>
  <si>
    <t>KÖZSÉGI ÖNKORMÁNYZAT</t>
  </si>
  <si>
    <t>Hosszú időtartamú közchasznú foglalkoztatás bevételei, kiadásai</t>
  </si>
  <si>
    <t>Egyéb közmunka bevételei, kiadásai</t>
  </si>
  <si>
    <t>Foglalkoztatás helyesítő támogatás</t>
  </si>
  <si>
    <t>Önkormányzati ingatlanok adás-vétele</t>
  </si>
  <si>
    <t>Beruházások-pályázatok,felujítások</t>
  </si>
  <si>
    <t>1.5.</t>
  </si>
  <si>
    <t>1.6.</t>
  </si>
  <si>
    <t>1.24.</t>
  </si>
  <si>
    <t>Nem lakóingatlan bérbeadás bevételei,kiadásai</t>
  </si>
  <si>
    <t>Lakóingatlan bérbeadás bevételei,kiadásai</t>
  </si>
  <si>
    <t>Községi Önkormányzat</t>
  </si>
  <si>
    <t>előirányzat</t>
  </si>
  <si>
    <t xml:space="preserve">előirányzat </t>
  </si>
  <si>
    <t>Kp-i ktg.v.-ből kapott támogatás</t>
  </si>
  <si>
    <t>Támogatások, átvett pénzeszköz</t>
  </si>
  <si>
    <t>Felhasznált pénzmaradvány</t>
  </si>
  <si>
    <t>Működési kiadások</t>
  </si>
  <si>
    <t>Működési tartalék</t>
  </si>
  <si>
    <t>6. Finanszírozási hitel bevételek</t>
  </si>
  <si>
    <t>2. sz.melléklet</t>
  </si>
  <si>
    <t>KÖZSÉGI  ÖNKORMÁNYZAT</t>
  </si>
  <si>
    <t>hitel</t>
  </si>
  <si>
    <t>--kötségtérít.étkezési</t>
  </si>
  <si>
    <t>hitel kölcsön visszafiz.</t>
  </si>
  <si>
    <t>E Ft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</si>
  <si>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</si>
  <si>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</si>
  <si>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</si>
  <si>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</si>
  <si>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</si>
  <si>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</si>
  <si>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</si>
  <si>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</si>
  <si>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</si>
  <si>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 xml:space="preserve">október </t>
  </si>
  <si>
    <t>november</t>
  </si>
  <si>
    <t>december</t>
  </si>
  <si>
    <t>össz</t>
  </si>
  <si>
    <t>terv</t>
  </si>
  <si>
    <t>tény</t>
  </si>
  <si>
    <t>KÖZSÉGI     ÖNKORM. ÖSSZESEN</t>
  </si>
  <si>
    <t>Falugondközséggazdálkodás (4,)</t>
  </si>
  <si>
    <t>Aktivák,passziv</t>
  </si>
  <si>
    <t>Önkor.ált.választott tisztségvis.</t>
  </si>
  <si>
    <t>Mód.előirány.</t>
  </si>
  <si>
    <t>Önkormányzat</t>
  </si>
  <si>
    <t>Háziorvosi alapellát.</t>
  </si>
  <si>
    <t>Módosított előirányzat</t>
  </si>
  <si>
    <t>Módosított előirányzat II.</t>
  </si>
  <si>
    <t>D Amor Bt.</t>
  </si>
  <si>
    <t>8. Előző évi pénzmaradvány</t>
  </si>
  <si>
    <t>Önkormányzati jogalkotás</t>
  </si>
  <si>
    <t>1.7</t>
  </si>
  <si>
    <t>Községgazd.m.n.s.szolg.bevételei,kiadásai általános</t>
  </si>
  <si>
    <t>1.15.1.</t>
  </si>
  <si>
    <t>1.15.2.</t>
  </si>
  <si>
    <t>1.15.3.</t>
  </si>
  <si>
    <t>1.15.4.</t>
  </si>
  <si>
    <t>1.16.1.</t>
  </si>
  <si>
    <t>1.16.2.</t>
  </si>
  <si>
    <t>1.16.3.</t>
  </si>
  <si>
    <t>1.16.4.</t>
  </si>
  <si>
    <t>Egyéb rász.l füg.tám. (mozg.korl.tám.)</t>
  </si>
  <si>
    <t>1.16.5.</t>
  </si>
  <si>
    <t>1.16.6.</t>
  </si>
  <si>
    <t>1.16.7.</t>
  </si>
  <si>
    <t>Egyéb önkormányzati eseti pénzbeli ellátás</t>
  </si>
  <si>
    <t>1.25.</t>
  </si>
  <si>
    <t>Ált. Iskola külső felújítása</t>
  </si>
  <si>
    <t>Önkor.községgazd.általános</t>
  </si>
  <si>
    <t>Önkorm. ingatlanok bérbeadása</t>
  </si>
  <si>
    <t>8. sz. melléklet</t>
  </si>
  <si>
    <t>óvodai és iskolai étkeztetés</t>
  </si>
  <si>
    <t>KISZI Baptista Szer.Szolg.</t>
  </si>
  <si>
    <t>Községi Önkormány.</t>
  </si>
  <si>
    <t>8. Tartalékok</t>
  </si>
  <si>
    <t>9. Pénzmaradvány</t>
  </si>
  <si>
    <t>Önk.Közös Hivatal</t>
  </si>
  <si>
    <t>Összes beruházási előirányzat   / Ft-ban</t>
  </si>
  <si>
    <t>Európai Uniós beruházási előirányzat           / Ft-ban</t>
  </si>
  <si>
    <t>Hazai beruházási előirányzat           / Ft-ban</t>
  </si>
  <si>
    <t>előirányzat/Ft</t>
  </si>
  <si>
    <t xml:space="preserve">             7./c.sz.melléklet</t>
  </si>
  <si>
    <t>7./b.sz.melléklet</t>
  </si>
  <si>
    <t>7./a.sz.melléklet</t>
  </si>
  <si>
    <t>október</t>
  </si>
  <si>
    <t>8/a. sz. melléklet</t>
  </si>
  <si>
    <t>4/a.sz.melléklet</t>
  </si>
  <si>
    <t>külöféle elszám.tart.    59</t>
  </si>
  <si>
    <t>különféle elszám.tart.   48</t>
  </si>
  <si>
    <t xml:space="preserve">hitel,kölcsön </t>
  </si>
  <si>
    <t>Orvos támogatás</t>
  </si>
  <si>
    <t>Szili László alapítvány</t>
  </si>
  <si>
    <t>6. Értékcsökkenési leírás</t>
  </si>
  <si>
    <t>Felhaznált pénzmaradvány</t>
  </si>
  <si>
    <t>6.Pénzforg. nélküli bevételek,pénzmarad.</t>
  </si>
  <si>
    <t>Fejlesztési tartalék</t>
  </si>
  <si>
    <t>Értékcsökkenési leírás</t>
  </si>
  <si>
    <t>2016. évi előirányzat</t>
  </si>
  <si>
    <t>7. Tartalékok</t>
  </si>
  <si>
    <t>Teljesítés 2016.év</t>
  </si>
  <si>
    <t>2015. évi</t>
  </si>
  <si>
    <t>2016. évi</t>
  </si>
  <si>
    <t>2017. évi előirányzat</t>
  </si>
  <si>
    <t>2018. évi előirányzat</t>
  </si>
  <si>
    <t>Beruházás-felhalmozási költségvetési táblák 2016</t>
  </si>
  <si>
    <t>Pályázati alap felosztása 2016.évben</t>
  </si>
  <si>
    <t xml:space="preserve"> LIKVIDITÁSI ÜTEMTERV 2016. évben</t>
  </si>
  <si>
    <t xml:space="preserve"> ELŐIRÁNYZAT FELHASZNÁLÁSI ÜTEMTERVE 2016. évben</t>
  </si>
  <si>
    <t>óvoda</t>
  </si>
  <si>
    <t>Gyermek étkeztetés</t>
  </si>
  <si>
    <t>Intézményi vagyon működtetése</t>
  </si>
  <si>
    <t>ÖSSZESEN</t>
  </si>
  <si>
    <t>Fehér Gólya Óvoda</t>
  </si>
  <si>
    <t>2a. számú melléklet</t>
  </si>
  <si>
    <t>2b. számú melléklet</t>
  </si>
  <si>
    <t xml:space="preserve"> M.n. s. általános</t>
  </si>
  <si>
    <t>tervezés ?</t>
  </si>
  <si>
    <t>Rövid közcélú foglalkoztatás bevételei, kiadásai</t>
  </si>
  <si>
    <t>Téli közmunka bevételei, kiadásai</t>
  </si>
  <si>
    <t>Felhalmozási céltartalék képzés</t>
  </si>
  <si>
    <t>1.26.</t>
  </si>
  <si>
    <t>Önkormányzati feújítások</t>
  </si>
  <si>
    <t>Út felújítás</t>
  </si>
  <si>
    <t>Belvíz rendezési tervek</t>
  </si>
  <si>
    <t>Vis Maior</t>
  </si>
  <si>
    <t>Felhalmozási tartalék képzés</t>
  </si>
  <si>
    <t>Gép , berendezés beszerzése</t>
  </si>
  <si>
    <t>1.27.</t>
  </si>
  <si>
    <t>Nemzeti ingatlanok kezelése,üzemeltetése, karbantartása</t>
  </si>
  <si>
    <t>1.27.1.</t>
  </si>
  <si>
    <t>1.27.2.</t>
  </si>
  <si>
    <t>Lakóingatlanok felújítása,karbantartása</t>
  </si>
  <si>
    <t>Nem lakóingatlanok felújítása,karbantartása</t>
  </si>
  <si>
    <t>Ingatlanok adás-vétele</t>
  </si>
  <si>
    <t>S.bevét.,adók,állami tám.(1,4,8,6,9,)</t>
  </si>
  <si>
    <t>saját,adók bevétele</t>
  </si>
  <si>
    <t>hitelek,kölcs.igénybe vétele</t>
  </si>
  <si>
    <t>támogatás értékü bevét.</t>
  </si>
  <si>
    <t>felhalmozás jell.bevétel</t>
  </si>
  <si>
    <t>előző évi pénzmaradvány</t>
  </si>
  <si>
    <t>--jutalmak, önk.pénztár</t>
  </si>
  <si>
    <t>tartalék</t>
  </si>
  <si>
    <t>ktgvetési norm. támogat.</t>
  </si>
  <si>
    <t>Beruházás, Felújítás</t>
  </si>
  <si>
    <t>belvíz-rend terv</t>
  </si>
  <si>
    <t>KÖLKEDI FEHÉR GÓLYA ÓVODA</t>
  </si>
  <si>
    <t>Kölkedi Fehér Gólya Óvoda</t>
  </si>
  <si>
    <t>Sajátos nev. igényű gyermekek óvodai nev.,ellát.bevételei és kiadásai</t>
  </si>
  <si>
    <t>Óvodai nevelés, ellátás szakmai feladatai bevételei és kiuadásai</t>
  </si>
  <si>
    <t>1.16.8.</t>
  </si>
  <si>
    <t>1.24.1.</t>
  </si>
  <si>
    <t>1.24.2.</t>
  </si>
  <si>
    <t>1.24.3.</t>
  </si>
  <si>
    <t>Óvodai nevelés, ellátás működtetési feladatok bevételei, kiadásai</t>
  </si>
  <si>
    <t xml:space="preserve">1.24.4. </t>
  </si>
  <si>
    <t>Gyermekétkeztetési köznevelési intézmény bevételei, kiadásai</t>
  </si>
  <si>
    <t>1.27.2.1.</t>
  </si>
  <si>
    <t>1.27.2.2.</t>
  </si>
  <si>
    <t>1.27.2.3.</t>
  </si>
  <si>
    <t>1.27.2.4.</t>
  </si>
  <si>
    <t>1.27.2.5.</t>
  </si>
  <si>
    <t>1.27.2.6.</t>
  </si>
  <si>
    <t>1.27.2.7</t>
  </si>
  <si>
    <t>1.28.</t>
  </si>
  <si>
    <t>1.28.1.</t>
  </si>
  <si>
    <t>1.28.2.</t>
  </si>
  <si>
    <t>1.28.3.</t>
  </si>
  <si>
    <t>1.28.4.</t>
  </si>
  <si>
    <t>1.28.5.</t>
  </si>
  <si>
    <t xml:space="preserve">előző évipénzmaradvány </t>
  </si>
  <si>
    <t>saját, adók bevétele</t>
  </si>
  <si>
    <t xml:space="preserve">előző évi pénzmaradvány </t>
  </si>
  <si>
    <t xml:space="preserve">     - ebből intézményi: 10310000-</t>
  </si>
  <si>
    <t xml:space="preserve">     - ebből sajátos: 42160000,-</t>
  </si>
  <si>
    <t>Rendezési terv</t>
  </si>
  <si>
    <t>Erdőfűi felújítások</t>
  </si>
  <si>
    <t>Közösségi ház  felújítás</t>
  </si>
  <si>
    <t>Ingatlan vásárlás</t>
  </si>
  <si>
    <t>Gépek, berendezések beszerzése</t>
  </si>
  <si>
    <t>Közösségi ház felújítás</t>
  </si>
  <si>
    <t>Gép, berendezések beszerz.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</si>
</sst>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[$Ft-40E];[Red]\-#,##0.00\ [$Ft-40E]"/>
    <numFmt numFmtId="166" formatCode="&quot;H-&quot;0000"/>
    <numFmt numFmtId="167" formatCode="#,##0_ ;\-#,##0\ "/>
    <numFmt numFmtId="168" formatCode="[$-40E]yyyy\.\ mmmm\ d\."/>
    <numFmt numFmtId="169" formatCode="#,##0.0"/>
    <numFmt numFmtId="170" formatCode="#,##0\ &quot;Ft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33" borderId="19" xfId="0" applyFont="1" applyFill="1" applyBorder="1" applyAlignment="1">
      <alignment/>
    </xf>
    <xf numFmtId="0" fontId="1" fillId="0" borderId="19" xfId="0" applyFont="1" applyBorder="1" applyAlignment="1">
      <alignment horizontal="right"/>
    </xf>
    <xf numFmtId="0" fontId="1" fillId="33" borderId="19" xfId="0" applyFont="1" applyFill="1" applyBorder="1" applyAlignment="1">
      <alignment horizontal="left"/>
    </xf>
    <xf numFmtId="0" fontId="3" fillId="33" borderId="19" xfId="0" applyFont="1" applyFill="1" applyBorder="1" applyAlignment="1">
      <alignment wrapText="1"/>
    </xf>
    <xf numFmtId="0" fontId="0" fillId="33" borderId="19" xfId="0" applyFill="1" applyBorder="1" applyAlignment="1">
      <alignment horizontal="left"/>
    </xf>
    <xf numFmtId="0" fontId="3" fillId="33" borderId="19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1" fillId="35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/>
    </xf>
    <xf numFmtId="0" fontId="1" fillId="35" borderId="19" xfId="0" applyFont="1" applyFill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3" fontId="1" fillId="0" borderId="19" xfId="0" applyNumberFormat="1" applyFont="1" applyBorder="1" applyAlignment="1">
      <alignment/>
    </xf>
    <xf numFmtId="0" fontId="0" fillId="33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49" fontId="0" fillId="0" borderId="19" xfId="0" applyNumberFormat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3" fillId="0" borderId="19" xfId="0" applyFont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6" borderId="19" xfId="0" applyNumberForma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3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3"/>
  <sheetViews>
    <sheetView zoomScale="90" zoomScaleNormal="90" zoomScalePageLayoutView="0" workbookViewId="0" topLeftCell="A34">
      <selection activeCell="C31" sqref="C31"/>
    </sheetView>
  </sheetViews>
  <sheetFormatPr defaultColWidth="11.7109375" defaultRowHeight="12.75"/>
  <cols>
    <col min="1" max="2" width="8.00390625" style="0" customWidth="1"/>
    <col min="3" max="3" width="65.00390625" style="0" customWidth="1"/>
    <col min="4" max="4" width="11.140625" style="0" customWidth="1"/>
    <col min="5" max="5" width="12.140625" style="0" customWidth="1"/>
  </cols>
  <sheetData>
    <row r="3" spans="1:4" ht="25.5">
      <c r="A3" s="1"/>
      <c r="B3" s="1" t="s">
        <v>112</v>
      </c>
      <c r="C3" s="1" t="s">
        <v>113</v>
      </c>
      <c r="D3" s="1" t="s">
        <v>341</v>
      </c>
    </row>
    <row r="4" spans="1:4" ht="12.75">
      <c r="A4" s="155" t="s">
        <v>140</v>
      </c>
      <c r="B4" s="155"/>
      <c r="C4" s="156" t="s">
        <v>223</v>
      </c>
      <c r="D4" s="46"/>
    </row>
    <row r="5" spans="1:4" ht="12.75">
      <c r="A5" s="50" t="s">
        <v>145</v>
      </c>
      <c r="B5" s="157">
        <v>11130</v>
      </c>
      <c r="C5" s="3" t="s">
        <v>149</v>
      </c>
      <c r="D5" s="3" t="s">
        <v>114</v>
      </c>
    </row>
    <row r="6" spans="1:4" ht="12.75">
      <c r="A6" s="50" t="s">
        <v>146</v>
      </c>
      <c r="B6" s="154">
        <v>107055</v>
      </c>
      <c r="C6" s="3" t="s">
        <v>151</v>
      </c>
      <c r="D6" s="3" t="s">
        <v>114</v>
      </c>
    </row>
    <row r="7" spans="1:4" ht="12.75">
      <c r="A7" s="50" t="s">
        <v>147</v>
      </c>
      <c r="B7" s="154">
        <v>45160</v>
      </c>
      <c r="C7" s="3" t="s">
        <v>148</v>
      </c>
      <c r="D7" s="3" t="s">
        <v>114</v>
      </c>
    </row>
    <row r="8" spans="1:4" ht="12.75">
      <c r="A8" s="50" t="s">
        <v>229</v>
      </c>
      <c r="B8" s="154">
        <v>66010</v>
      </c>
      <c r="C8" s="3" t="s">
        <v>150</v>
      </c>
      <c r="D8" s="3" t="s">
        <v>114</v>
      </c>
    </row>
    <row r="9" spans="1:4" ht="12.75">
      <c r="A9" s="50" t="s">
        <v>230</v>
      </c>
      <c r="B9" s="154">
        <v>11130</v>
      </c>
      <c r="C9" s="3" t="s">
        <v>275</v>
      </c>
      <c r="D9" s="3" t="s">
        <v>114</v>
      </c>
    </row>
    <row r="10" spans="1:4" ht="12.75">
      <c r="A10" s="50" t="s">
        <v>276</v>
      </c>
      <c r="B10" s="154">
        <v>66020</v>
      </c>
      <c r="C10" s="3" t="s">
        <v>277</v>
      </c>
      <c r="D10" s="3" t="s">
        <v>114</v>
      </c>
    </row>
    <row r="11" spans="1:4" ht="12.75">
      <c r="A11" s="50" t="s">
        <v>152</v>
      </c>
      <c r="B11" s="154">
        <v>63020</v>
      </c>
      <c r="C11" s="3" t="s">
        <v>154</v>
      </c>
      <c r="D11" s="3" t="s">
        <v>114</v>
      </c>
    </row>
    <row r="12" spans="1:4" ht="12.75">
      <c r="A12" s="50" t="s">
        <v>153</v>
      </c>
      <c r="B12" s="154">
        <v>66020</v>
      </c>
      <c r="C12" s="3" t="s">
        <v>155</v>
      </c>
      <c r="D12" s="3" t="s">
        <v>114</v>
      </c>
    </row>
    <row r="13" spans="1:4" ht="12.75">
      <c r="A13" s="50" t="s">
        <v>156</v>
      </c>
      <c r="B13" s="157">
        <v>64010</v>
      </c>
      <c r="C13" s="158" t="s">
        <v>157</v>
      </c>
      <c r="D13" s="3" t="s">
        <v>114</v>
      </c>
    </row>
    <row r="14" spans="1:4" ht="12.75">
      <c r="A14" s="49" t="s">
        <v>158</v>
      </c>
      <c r="B14" s="154">
        <v>13320</v>
      </c>
      <c r="C14" s="3" t="s">
        <v>35</v>
      </c>
      <c r="D14" s="3" t="s">
        <v>114</v>
      </c>
    </row>
    <row r="15" spans="1:4" ht="12.75">
      <c r="A15" s="50" t="s">
        <v>36</v>
      </c>
      <c r="B15" s="154">
        <v>72111</v>
      </c>
      <c r="C15" s="3" t="s">
        <v>38</v>
      </c>
      <c r="D15" s="3" t="s">
        <v>114</v>
      </c>
    </row>
    <row r="16" spans="1:4" ht="12.75">
      <c r="A16" s="50" t="s">
        <v>37</v>
      </c>
      <c r="B16" s="154">
        <v>74032</v>
      </c>
      <c r="C16" s="3" t="s">
        <v>23</v>
      </c>
      <c r="D16" s="3" t="s">
        <v>114</v>
      </c>
    </row>
    <row r="17" spans="1:4" ht="12.75">
      <c r="A17" s="50" t="s">
        <v>159</v>
      </c>
      <c r="B17" s="154">
        <v>107051</v>
      </c>
      <c r="C17" s="3" t="s">
        <v>116</v>
      </c>
      <c r="D17" s="3" t="s">
        <v>114</v>
      </c>
    </row>
    <row r="18" spans="1:4" ht="12.75">
      <c r="A18" s="50" t="s">
        <v>160</v>
      </c>
      <c r="B18" s="18"/>
      <c r="C18" s="52" t="s">
        <v>161</v>
      </c>
      <c r="D18" s="3"/>
    </row>
    <row r="19" spans="1:4" ht="12.75">
      <c r="A19" s="155" t="s">
        <v>278</v>
      </c>
      <c r="B19" s="154">
        <v>107060</v>
      </c>
      <c r="C19" s="3" t="s">
        <v>162</v>
      </c>
      <c r="D19" s="3" t="s">
        <v>114</v>
      </c>
    </row>
    <row r="20" spans="1:4" ht="12.75">
      <c r="A20" s="155" t="s">
        <v>279</v>
      </c>
      <c r="B20" s="154">
        <v>105020</v>
      </c>
      <c r="C20" s="3" t="s">
        <v>226</v>
      </c>
      <c r="D20" s="3" t="s">
        <v>114</v>
      </c>
    </row>
    <row r="21" spans="1:4" ht="12.75">
      <c r="A21" s="155" t="s">
        <v>280</v>
      </c>
      <c r="B21" s="157">
        <v>106020</v>
      </c>
      <c r="C21" s="158" t="s">
        <v>163</v>
      </c>
      <c r="D21" s="3" t="s">
        <v>114</v>
      </c>
    </row>
    <row r="22" spans="1:4" ht="12.75">
      <c r="A22" s="155" t="s">
        <v>281</v>
      </c>
      <c r="B22" s="154">
        <v>0</v>
      </c>
      <c r="C22" s="3" t="s">
        <v>164</v>
      </c>
      <c r="D22" s="3" t="s">
        <v>115</v>
      </c>
    </row>
    <row r="23" spans="1:4" ht="12.75">
      <c r="A23" s="51" t="s">
        <v>12</v>
      </c>
      <c r="B23" s="18"/>
      <c r="C23" s="52" t="s">
        <v>165</v>
      </c>
      <c r="D23" s="3"/>
    </row>
    <row r="24" spans="1:4" ht="12.75">
      <c r="A24" s="51" t="s">
        <v>282</v>
      </c>
      <c r="B24" s="154">
        <v>107060</v>
      </c>
      <c r="C24" s="3" t="s">
        <v>13</v>
      </c>
      <c r="D24" s="3" t="s">
        <v>114</v>
      </c>
    </row>
    <row r="25" spans="1:4" ht="12.75">
      <c r="A25" s="51" t="s">
        <v>283</v>
      </c>
      <c r="B25" s="154">
        <v>107060</v>
      </c>
      <c r="C25" s="3" t="s">
        <v>14</v>
      </c>
      <c r="D25" s="3" t="s">
        <v>114</v>
      </c>
    </row>
    <row r="26" spans="1:4" ht="12.75">
      <c r="A26" s="51" t="s">
        <v>284</v>
      </c>
      <c r="B26" s="154">
        <v>107060</v>
      </c>
      <c r="C26" s="3" t="s">
        <v>15</v>
      </c>
      <c r="D26" s="3" t="s">
        <v>114</v>
      </c>
    </row>
    <row r="27" spans="1:4" ht="12.75">
      <c r="A27" s="51" t="s">
        <v>285</v>
      </c>
      <c r="B27" s="154">
        <v>107060</v>
      </c>
      <c r="C27" s="117" t="s">
        <v>286</v>
      </c>
      <c r="D27" s="3" t="s">
        <v>114</v>
      </c>
    </row>
    <row r="28" spans="1:4" ht="12.75">
      <c r="A28" s="51" t="s">
        <v>287</v>
      </c>
      <c r="B28" s="154">
        <v>107060</v>
      </c>
      <c r="C28" s="3" t="s">
        <v>16</v>
      </c>
      <c r="D28" s="3" t="s">
        <v>114</v>
      </c>
    </row>
    <row r="29" spans="1:4" ht="12.75">
      <c r="A29" s="51" t="s">
        <v>288</v>
      </c>
      <c r="B29" s="154">
        <v>107060</v>
      </c>
      <c r="C29" s="3" t="s">
        <v>17</v>
      </c>
      <c r="D29" s="3" t="s">
        <v>114</v>
      </c>
    </row>
    <row r="30" spans="1:4" ht="12.75">
      <c r="A30" s="51" t="s">
        <v>289</v>
      </c>
      <c r="B30" s="154">
        <v>107060</v>
      </c>
      <c r="C30" s="3" t="s">
        <v>169</v>
      </c>
      <c r="D30" s="3" t="s">
        <v>114</v>
      </c>
    </row>
    <row r="31" spans="1:4" ht="12.75">
      <c r="A31" s="51" t="s">
        <v>374</v>
      </c>
      <c r="B31" s="154">
        <v>107060</v>
      </c>
      <c r="C31" s="3" t="s">
        <v>290</v>
      </c>
      <c r="D31" s="3" t="s">
        <v>114</v>
      </c>
    </row>
    <row r="32" spans="1:4" ht="12.75">
      <c r="A32" s="51" t="s">
        <v>18</v>
      </c>
      <c r="B32" s="77">
        <v>0</v>
      </c>
      <c r="C32" s="3" t="s">
        <v>342</v>
      </c>
      <c r="D32" s="3" t="s">
        <v>115</v>
      </c>
    </row>
    <row r="33" spans="1:4" ht="12.75">
      <c r="A33" s="159" t="s">
        <v>19</v>
      </c>
      <c r="B33" s="77">
        <v>41233</v>
      </c>
      <c r="C33" s="3" t="s">
        <v>224</v>
      </c>
      <c r="D33" s="3" t="s">
        <v>114</v>
      </c>
    </row>
    <row r="34" spans="1:4" ht="12.75">
      <c r="A34" s="159" t="s">
        <v>20</v>
      </c>
      <c r="B34" s="77">
        <v>0</v>
      </c>
      <c r="C34" s="3" t="s">
        <v>225</v>
      </c>
      <c r="D34" s="3" t="s">
        <v>115</v>
      </c>
    </row>
    <row r="35" spans="1:4" ht="12.75">
      <c r="A35" s="159" t="s">
        <v>22</v>
      </c>
      <c r="B35" s="77">
        <v>41232</v>
      </c>
      <c r="C35" s="3" t="s">
        <v>343</v>
      </c>
      <c r="D35" s="3" t="s">
        <v>114</v>
      </c>
    </row>
    <row r="36" spans="1:4" ht="12.75">
      <c r="A36" s="159" t="s">
        <v>24</v>
      </c>
      <c r="B36" s="154">
        <v>82044</v>
      </c>
      <c r="C36" s="3" t="s">
        <v>29</v>
      </c>
      <c r="D36" s="3" t="s">
        <v>114</v>
      </c>
    </row>
    <row r="37" spans="1:4" ht="12.75">
      <c r="A37" s="159" t="s">
        <v>25</v>
      </c>
      <c r="B37" s="154">
        <v>82092</v>
      </c>
      <c r="C37" s="3" t="s">
        <v>26</v>
      </c>
      <c r="D37" s="3" t="s">
        <v>114</v>
      </c>
    </row>
    <row r="38" spans="1:4" ht="12.75">
      <c r="A38" s="159" t="s">
        <v>27</v>
      </c>
      <c r="B38" s="154">
        <v>81045</v>
      </c>
      <c r="C38" s="3" t="s">
        <v>28</v>
      </c>
      <c r="D38" s="3" t="s">
        <v>114</v>
      </c>
    </row>
    <row r="39" spans="1:4" ht="12.75">
      <c r="A39" s="159" t="s">
        <v>231</v>
      </c>
      <c r="B39" s="154"/>
      <c r="C39" s="52" t="s">
        <v>371</v>
      </c>
      <c r="D39" s="3" t="s">
        <v>114</v>
      </c>
    </row>
    <row r="40" spans="1:4" ht="12.75">
      <c r="A40" s="159" t="s">
        <v>375</v>
      </c>
      <c r="B40" s="154">
        <v>91110</v>
      </c>
      <c r="C40" s="3" t="s">
        <v>373</v>
      </c>
      <c r="D40" s="3" t="s">
        <v>114</v>
      </c>
    </row>
    <row r="41" spans="1:4" ht="12.75">
      <c r="A41" s="159" t="s">
        <v>376</v>
      </c>
      <c r="B41" s="154">
        <v>91120</v>
      </c>
      <c r="C41" s="3" t="s">
        <v>372</v>
      </c>
      <c r="D41" s="3" t="s">
        <v>114</v>
      </c>
    </row>
    <row r="42" spans="1:4" ht="12.75">
      <c r="A42" s="159" t="s">
        <v>377</v>
      </c>
      <c r="B42" s="154">
        <v>91140</v>
      </c>
      <c r="C42" s="3" t="s">
        <v>378</v>
      </c>
      <c r="D42" s="3" t="s">
        <v>114</v>
      </c>
    </row>
    <row r="43" spans="1:4" ht="12.75">
      <c r="A43" s="159" t="s">
        <v>379</v>
      </c>
      <c r="B43" s="154">
        <v>96015</v>
      </c>
      <c r="C43" s="3" t="s">
        <v>380</v>
      </c>
      <c r="D43" s="3" t="s">
        <v>114</v>
      </c>
    </row>
    <row r="44" spans="1:4" ht="12.75">
      <c r="A44" s="159" t="s">
        <v>291</v>
      </c>
      <c r="B44" s="154">
        <v>13350</v>
      </c>
      <c r="C44" s="3" t="s">
        <v>227</v>
      </c>
      <c r="D44" s="3" t="s">
        <v>115</v>
      </c>
    </row>
    <row r="45" spans="1:4" ht="12.75">
      <c r="A45" s="159" t="s">
        <v>345</v>
      </c>
      <c r="B45" s="18">
        <v>13350</v>
      </c>
      <c r="C45" s="3" t="s">
        <v>344</v>
      </c>
      <c r="D45" s="3" t="s">
        <v>114</v>
      </c>
    </row>
    <row r="46" spans="1:4" ht="12.75">
      <c r="A46" s="51" t="s">
        <v>352</v>
      </c>
      <c r="B46" s="18"/>
      <c r="C46" s="52" t="s">
        <v>228</v>
      </c>
      <c r="D46" s="3" t="s">
        <v>114</v>
      </c>
    </row>
    <row r="47" spans="1:4" ht="12.75">
      <c r="A47" s="51" t="s">
        <v>354</v>
      </c>
      <c r="B47" s="18">
        <v>13350</v>
      </c>
      <c r="C47" s="52" t="s">
        <v>34</v>
      </c>
      <c r="D47" s="3" t="s">
        <v>114</v>
      </c>
    </row>
    <row r="48" spans="1:4" ht="12.75">
      <c r="A48" s="51" t="s">
        <v>355</v>
      </c>
      <c r="B48" s="18">
        <v>13350</v>
      </c>
      <c r="C48" s="52" t="s">
        <v>166</v>
      </c>
      <c r="D48" s="3" t="s">
        <v>114</v>
      </c>
    </row>
    <row r="49" spans="1:4" ht="12.75">
      <c r="A49" s="51" t="s">
        <v>381</v>
      </c>
      <c r="B49" s="18">
        <v>13350</v>
      </c>
      <c r="C49" s="3" t="s">
        <v>346</v>
      </c>
      <c r="D49" s="3" t="s">
        <v>114</v>
      </c>
    </row>
    <row r="50" spans="1:4" ht="12.75">
      <c r="A50" s="51" t="s">
        <v>382</v>
      </c>
      <c r="B50" s="18">
        <v>13350</v>
      </c>
      <c r="C50" s="3" t="s">
        <v>347</v>
      </c>
      <c r="D50" s="3" t="s">
        <v>114</v>
      </c>
    </row>
    <row r="51" spans="1:4" ht="12.75">
      <c r="A51" s="51" t="s">
        <v>383</v>
      </c>
      <c r="B51" s="18">
        <v>13350</v>
      </c>
      <c r="C51" s="3" t="s">
        <v>292</v>
      </c>
      <c r="D51" s="3" t="s">
        <v>114</v>
      </c>
    </row>
    <row r="52" spans="1:4" ht="12.75">
      <c r="A52" s="51" t="s">
        <v>384</v>
      </c>
      <c r="B52" s="18">
        <v>13350</v>
      </c>
      <c r="C52" s="3" t="s">
        <v>348</v>
      </c>
      <c r="D52" s="3" t="s">
        <v>114</v>
      </c>
    </row>
    <row r="53" spans="1:4" ht="12.75">
      <c r="A53" s="51" t="s">
        <v>385</v>
      </c>
      <c r="B53" s="18">
        <v>13350</v>
      </c>
      <c r="C53" s="3" t="s">
        <v>349</v>
      </c>
      <c r="D53" s="3" t="s">
        <v>114</v>
      </c>
    </row>
    <row r="54" spans="1:4" ht="12.75">
      <c r="A54" s="51" t="s">
        <v>386</v>
      </c>
      <c r="B54" s="18">
        <v>13350</v>
      </c>
      <c r="C54" s="3" t="s">
        <v>350</v>
      </c>
      <c r="D54" s="3" t="s">
        <v>114</v>
      </c>
    </row>
    <row r="55" spans="1:4" ht="12.75">
      <c r="A55" s="51" t="s">
        <v>387</v>
      </c>
      <c r="B55" s="18">
        <v>13350</v>
      </c>
      <c r="C55" s="3" t="s">
        <v>351</v>
      </c>
      <c r="D55" s="3" t="s">
        <v>114</v>
      </c>
    </row>
    <row r="56" spans="1:4" ht="12.75">
      <c r="A56" s="51" t="s">
        <v>388</v>
      </c>
      <c r="B56" s="18"/>
      <c r="C56" s="3" t="s">
        <v>353</v>
      </c>
      <c r="D56" s="3"/>
    </row>
    <row r="57" spans="1:4" ht="12.75">
      <c r="A57" s="160" t="s">
        <v>389</v>
      </c>
      <c r="B57" s="18">
        <v>106010</v>
      </c>
      <c r="C57" s="3" t="s">
        <v>233</v>
      </c>
      <c r="D57" s="3" t="s">
        <v>114</v>
      </c>
    </row>
    <row r="58" spans="1:4" ht="12.75">
      <c r="A58" s="160" t="s">
        <v>390</v>
      </c>
      <c r="B58" s="18">
        <v>13350</v>
      </c>
      <c r="C58" s="3" t="s">
        <v>232</v>
      </c>
      <c r="D58" s="3" t="s">
        <v>114</v>
      </c>
    </row>
    <row r="59" spans="1:4" ht="12.75">
      <c r="A59" s="160" t="s">
        <v>391</v>
      </c>
      <c r="B59" s="154">
        <v>13350</v>
      </c>
      <c r="C59" s="3" t="s">
        <v>356</v>
      </c>
      <c r="D59" s="3" t="s">
        <v>114</v>
      </c>
    </row>
    <row r="60" spans="1:4" ht="12.75">
      <c r="A60" s="160" t="s">
        <v>392</v>
      </c>
      <c r="B60" s="154">
        <v>13350</v>
      </c>
      <c r="C60" s="3" t="s">
        <v>357</v>
      </c>
      <c r="D60" s="3" t="s">
        <v>114</v>
      </c>
    </row>
    <row r="61" spans="1:4" ht="12.75">
      <c r="A61" s="160" t="s">
        <v>393</v>
      </c>
      <c r="B61" s="154">
        <v>13350</v>
      </c>
      <c r="C61" s="3" t="s">
        <v>358</v>
      </c>
      <c r="D61" s="3" t="s">
        <v>114</v>
      </c>
    </row>
    <row r="62" spans="1:4" ht="12.75">
      <c r="A62" s="51"/>
      <c r="B62" s="3"/>
      <c r="C62" s="52"/>
      <c r="D62" s="3"/>
    </row>
    <row r="63" spans="1:4" ht="12.75">
      <c r="A63" s="51"/>
      <c r="B63" s="3"/>
      <c r="C63" s="3"/>
      <c r="D63" s="3"/>
    </row>
    <row r="64" spans="1:4" ht="12.75">
      <c r="A64" s="24"/>
      <c r="B64" s="24"/>
      <c r="C64" s="24"/>
      <c r="D64" s="24"/>
    </row>
    <row r="65" spans="1:4" ht="12.75">
      <c r="A65" s="24"/>
      <c r="B65" s="24"/>
      <c r="C65" s="24"/>
      <c r="D65" s="24"/>
    </row>
    <row r="66" spans="1:4" ht="12.75">
      <c r="A66" s="24"/>
      <c r="B66" s="24"/>
      <c r="C66" s="24"/>
      <c r="D66" s="24"/>
    </row>
    <row r="67" spans="1:4" ht="12.75">
      <c r="A67" s="24"/>
      <c r="B67" s="24"/>
      <c r="C67" s="24"/>
      <c r="D67" s="24"/>
    </row>
    <row r="68" spans="1:4" ht="12.75">
      <c r="A68" s="53"/>
      <c r="B68" s="53"/>
      <c r="C68" s="53"/>
      <c r="D68" s="24"/>
    </row>
    <row r="69" spans="1:4" ht="12.75">
      <c r="A69" s="24"/>
      <c r="B69" s="24"/>
      <c r="C69" s="24"/>
      <c r="D69" s="24"/>
    </row>
    <row r="70" spans="1:4" ht="12.75">
      <c r="A70" s="24"/>
      <c r="B70" s="24"/>
      <c r="C70" s="24"/>
      <c r="D70" s="24"/>
    </row>
    <row r="71" spans="1:4" ht="12.75">
      <c r="A71" s="24"/>
      <c r="B71" s="24"/>
      <c r="C71" s="24"/>
      <c r="D71" s="24"/>
    </row>
    <row r="72" spans="1:4" ht="12.75">
      <c r="A72" s="24"/>
      <c r="B72" s="24"/>
      <c r="C72" s="24"/>
      <c r="D72" s="24"/>
    </row>
    <row r="73" spans="1:4" ht="12.75">
      <c r="A73" s="24"/>
      <c r="B73" s="24"/>
      <c r="C73" s="24"/>
      <c r="D73" s="24"/>
    </row>
    <row r="74" spans="1:4" ht="12.75">
      <c r="A74" s="24"/>
      <c r="B74" s="24"/>
      <c r="C74" s="24"/>
      <c r="D74" s="24"/>
    </row>
    <row r="75" spans="1:4" ht="12.75">
      <c r="A75" s="24"/>
      <c r="B75" s="24"/>
      <c r="C75" s="24"/>
      <c r="D75" s="24"/>
    </row>
    <row r="76" spans="1:4" ht="12.75">
      <c r="A76" s="24"/>
      <c r="B76" s="24"/>
      <c r="C76" s="24"/>
      <c r="D76" s="24"/>
    </row>
    <row r="77" spans="1:4" ht="12.75">
      <c r="A77" s="24"/>
      <c r="B77" s="24"/>
      <c r="C77" s="24"/>
      <c r="D77" s="24"/>
    </row>
    <row r="78" spans="1:4" ht="12.75">
      <c r="A78" s="24"/>
      <c r="B78" s="24"/>
      <c r="C78" s="24"/>
      <c r="D78" s="24"/>
    </row>
    <row r="79" spans="1:4" ht="12.75">
      <c r="A79" s="24"/>
      <c r="B79" s="24"/>
      <c r="C79" s="24"/>
      <c r="D79" s="24"/>
    </row>
    <row r="80" spans="1:4" ht="12.75">
      <c r="A80" s="24"/>
      <c r="B80" s="24"/>
      <c r="C80" s="24"/>
      <c r="D80" s="24"/>
    </row>
    <row r="81" spans="1:4" ht="12.75">
      <c r="A81" s="24"/>
      <c r="B81" s="24"/>
      <c r="C81" s="24"/>
      <c r="D81" s="24"/>
    </row>
    <row r="82" spans="1:4" ht="12.75">
      <c r="A82" s="24"/>
      <c r="B82" s="24"/>
      <c r="C82" s="24"/>
      <c r="D82" s="24"/>
    </row>
    <row r="83" spans="1:4" ht="12.75">
      <c r="A83" s="24"/>
      <c r="B83" s="24"/>
      <c r="C83" s="24"/>
      <c r="D83" s="24"/>
    </row>
    <row r="84" spans="1:4" ht="12.75">
      <c r="A84" s="24"/>
      <c r="B84" s="24"/>
      <c r="C84" s="24"/>
      <c r="D84" s="24"/>
    </row>
    <row r="85" spans="1:4" ht="12.75">
      <c r="A85" s="24"/>
      <c r="B85" s="24"/>
      <c r="C85" s="24"/>
      <c r="D85" s="24"/>
    </row>
    <row r="86" spans="1:4" ht="12.75">
      <c r="A86" s="24"/>
      <c r="B86" s="24"/>
      <c r="C86" s="24"/>
      <c r="D86" s="24"/>
    </row>
    <row r="87" spans="1:4" ht="12.75">
      <c r="A87" s="24"/>
      <c r="B87" s="24"/>
      <c r="C87" s="24"/>
      <c r="D87" s="24"/>
    </row>
    <row r="88" spans="1:4" ht="12.75">
      <c r="A88" s="24"/>
      <c r="B88" s="24"/>
      <c r="C88" s="24"/>
      <c r="D88" s="24"/>
    </row>
    <row r="89" spans="1:4" ht="12.75">
      <c r="A89" s="24"/>
      <c r="B89" s="24"/>
      <c r="C89" s="24"/>
      <c r="D89" s="24"/>
    </row>
    <row r="90" spans="1:4" ht="12.75">
      <c r="A90" s="53"/>
      <c r="B90" s="53"/>
      <c r="C90" s="24"/>
      <c r="D90" s="24"/>
    </row>
    <row r="91" spans="1:4" ht="12.75">
      <c r="A91" s="24"/>
      <c r="B91" s="24"/>
      <c r="C91" s="24"/>
      <c r="D91" s="24"/>
    </row>
    <row r="92" spans="1:4" ht="12.75">
      <c r="A92" s="24"/>
      <c r="B92" s="24"/>
      <c r="C92" s="24"/>
      <c r="D92" s="24"/>
    </row>
    <row r="93" spans="1:4" ht="12.75">
      <c r="A93" s="24"/>
      <c r="B93" s="24"/>
      <c r="C93" s="24"/>
      <c r="D93" s="24"/>
    </row>
    <row r="94" spans="1:4" ht="12.75">
      <c r="A94" s="24"/>
      <c r="B94" s="24"/>
      <c r="C94" s="24"/>
      <c r="D94" s="24"/>
    </row>
    <row r="95" spans="1:4" ht="12.75">
      <c r="A95" s="53"/>
      <c r="B95" s="53"/>
      <c r="C95" s="53"/>
      <c r="D95" s="24"/>
    </row>
    <row r="96" spans="1:4" ht="12.75">
      <c r="A96" s="24"/>
      <c r="B96" s="24"/>
      <c r="C96" s="24"/>
      <c r="D96" s="24"/>
    </row>
    <row r="97" spans="1:4" ht="12.75">
      <c r="A97" s="24"/>
      <c r="B97" s="24"/>
      <c r="C97" s="24"/>
      <c r="D97" s="24"/>
    </row>
    <row r="98" spans="1:4" ht="12.75">
      <c r="A98" s="24"/>
      <c r="B98" s="24"/>
      <c r="C98" s="24"/>
      <c r="D98" s="24"/>
    </row>
    <row r="99" spans="1:4" ht="12.75">
      <c r="A99" s="24"/>
      <c r="B99" s="24"/>
      <c r="C99" s="24"/>
      <c r="D99" s="24"/>
    </row>
    <row r="100" spans="1:4" ht="12.75">
      <c r="A100" s="47"/>
      <c r="B100" s="24"/>
      <c r="C100" s="24"/>
      <c r="D100" s="24"/>
    </row>
    <row r="101" spans="1:4" ht="12.75">
      <c r="A101" s="24"/>
      <c r="B101" s="24"/>
      <c r="C101" s="24"/>
      <c r="D101" s="24"/>
    </row>
    <row r="102" spans="1:4" ht="12.75">
      <c r="A102" s="47"/>
      <c r="B102" s="24"/>
      <c r="C102" s="24"/>
      <c r="D102" s="24"/>
    </row>
    <row r="103" spans="1:4" ht="12.75">
      <c r="A103" s="24"/>
      <c r="B103" s="24"/>
      <c r="C103" s="24"/>
      <c r="D103" s="24"/>
    </row>
    <row r="104" spans="1:4" ht="12.75">
      <c r="A104" s="24"/>
      <c r="B104" s="24"/>
      <c r="C104" s="24"/>
      <c r="D104" s="24"/>
    </row>
    <row r="105" spans="1:4" ht="12.75">
      <c r="A105" s="24"/>
      <c r="B105" s="24"/>
      <c r="C105" s="24"/>
      <c r="D105" s="24"/>
    </row>
    <row r="106" spans="1:4" ht="12.75">
      <c r="A106" s="24"/>
      <c r="B106" s="24"/>
      <c r="C106" s="24"/>
      <c r="D106" s="24"/>
    </row>
    <row r="107" spans="1:4" ht="12.75">
      <c r="A107" s="24"/>
      <c r="B107" s="24"/>
      <c r="C107" s="24"/>
      <c r="D107" s="24"/>
    </row>
    <row r="108" spans="1:4" ht="12.75">
      <c r="A108" s="24"/>
      <c r="B108" s="24"/>
      <c r="C108" s="24"/>
      <c r="D108" s="24"/>
    </row>
    <row r="109" spans="1:4" ht="12.75">
      <c r="A109" s="24"/>
      <c r="B109" s="24"/>
      <c r="C109" s="24"/>
      <c r="D109" s="24"/>
    </row>
    <row r="110" spans="1:4" ht="12.75">
      <c r="A110" s="24"/>
      <c r="B110" s="24"/>
      <c r="C110" s="24"/>
      <c r="D110" s="24"/>
    </row>
    <row r="111" spans="1:4" ht="12.75">
      <c r="A111" s="24"/>
      <c r="B111" s="24"/>
      <c r="C111" s="24"/>
      <c r="D111" s="24"/>
    </row>
    <row r="112" spans="1:4" ht="12.75">
      <c r="A112" s="24"/>
      <c r="B112" s="24"/>
      <c r="C112" s="24"/>
      <c r="D112" s="24"/>
    </row>
    <row r="113" spans="1:4" ht="12.75">
      <c r="A113" s="24"/>
      <c r="B113" s="24"/>
      <c r="C113" s="24"/>
      <c r="D113" s="24"/>
    </row>
  </sheetData>
  <sheetProtection/>
  <printOptions/>
  <pageMargins left="0.7875" right="0.7875" top="1.2194444444444446" bottom="1.0527777777777778" header="0.7875" footer="0.7875"/>
  <pageSetup fitToHeight="2" horizontalDpi="300" verticalDpi="300" orientation="portrait" paperSize="9" scale="85" r:id="rId1"/>
  <headerFooter alignWithMargins="0">
    <oddHeader>&amp;C&amp;"Times New Roman,Normál"&amp;12 2016. évi költségvetés
Kölked Község Önkormányzat
Címrendje
&amp;R&amp;"Times New Roman,Normál"&amp;12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7.8515625" style="0" customWidth="1"/>
    <col min="2" max="2" width="22.00390625" style="0" bestFit="1" customWidth="1"/>
    <col min="3" max="4" width="11.140625" style="0" bestFit="1" customWidth="1"/>
    <col min="5" max="5" width="11.140625" style="0" customWidth="1"/>
    <col min="6" max="6" width="11.00390625" style="0" customWidth="1"/>
  </cols>
  <sheetData>
    <row r="1" spans="5:6" ht="12.75">
      <c r="E1" s="164" t="s">
        <v>243</v>
      </c>
      <c r="F1" s="164"/>
    </row>
    <row r="3" spans="1:6" ht="12.75">
      <c r="A3" s="165" t="s">
        <v>244</v>
      </c>
      <c r="B3" s="165"/>
      <c r="C3" s="165"/>
      <c r="D3" s="165"/>
      <c r="E3" s="165"/>
      <c r="F3" s="165"/>
    </row>
    <row r="5" spans="1:6" ht="12.75">
      <c r="A5" s="90"/>
      <c r="B5" s="90"/>
      <c r="C5" s="98"/>
      <c r="D5" s="98"/>
      <c r="E5" s="98"/>
      <c r="F5" s="99" t="s">
        <v>132</v>
      </c>
    </row>
    <row r="6" spans="1:6" ht="38.25">
      <c r="A6" s="100" t="s">
        <v>44</v>
      </c>
      <c r="B6" s="92" t="s">
        <v>113</v>
      </c>
      <c r="C6" s="101" t="s">
        <v>135</v>
      </c>
      <c r="D6" s="102" t="s">
        <v>271</v>
      </c>
      <c r="E6" s="102" t="s">
        <v>272</v>
      </c>
      <c r="F6" s="102" t="s">
        <v>324</v>
      </c>
    </row>
    <row r="7" spans="1:6" ht="12.75">
      <c r="A7" s="103">
        <v>29</v>
      </c>
      <c r="B7" s="104" t="s">
        <v>84</v>
      </c>
      <c r="C7" s="105">
        <v>0</v>
      </c>
      <c r="D7" s="105"/>
      <c r="E7" s="88"/>
      <c r="F7" s="88"/>
    </row>
    <row r="8" spans="1:6" ht="12.75">
      <c r="A8" s="103">
        <v>45</v>
      </c>
      <c r="B8" s="104" t="s">
        <v>212</v>
      </c>
      <c r="C8" s="105">
        <v>0</v>
      </c>
      <c r="D8" s="105"/>
      <c r="E8" s="88"/>
      <c r="F8" s="88"/>
    </row>
    <row r="9" spans="1:6" ht="12.75">
      <c r="A9" s="103">
        <v>46</v>
      </c>
      <c r="B9" s="104" t="s">
        <v>85</v>
      </c>
      <c r="C9" s="105">
        <v>44983000</v>
      </c>
      <c r="D9" s="105"/>
      <c r="E9" s="88"/>
      <c r="F9" s="88"/>
    </row>
    <row r="10" spans="1:6" ht="12.75">
      <c r="A10" s="103">
        <v>47</v>
      </c>
      <c r="B10" s="104" t="s">
        <v>86</v>
      </c>
      <c r="C10" s="105">
        <v>390000</v>
      </c>
      <c r="D10" s="105"/>
      <c r="E10" s="88"/>
      <c r="F10" s="88"/>
    </row>
    <row r="11" spans="1:6" ht="12.75">
      <c r="A11" s="103">
        <v>91</v>
      </c>
      <c r="B11" s="104" t="s">
        <v>87</v>
      </c>
      <c r="C11" s="105">
        <v>9070000</v>
      </c>
      <c r="D11" s="105"/>
      <c r="E11" s="88"/>
      <c r="F11" s="88"/>
    </row>
    <row r="12" spans="1:6" ht="12.75">
      <c r="A12" s="103">
        <v>92</v>
      </c>
      <c r="B12" s="104" t="s">
        <v>360</v>
      </c>
      <c r="C12" s="105">
        <v>42160000</v>
      </c>
      <c r="D12" s="105"/>
      <c r="E12" s="88"/>
      <c r="F12" s="88"/>
    </row>
    <row r="13" spans="1:6" ht="12.75">
      <c r="A13" s="103">
        <v>93</v>
      </c>
      <c r="B13" s="104" t="s">
        <v>88</v>
      </c>
      <c r="C13" s="105">
        <v>1100000</v>
      </c>
      <c r="D13" s="105"/>
      <c r="E13" s="88"/>
      <c r="F13" s="88"/>
    </row>
    <row r="14" spans="1:6" ht="12.75">
      <c r="A14" s="103">
        <v>94</v>
      </c>
      <c r="B14" s="104" t="s">
        <v>89</v>
      </c>
      <c r="C14" s="105">
        <v>33876000</v>
      </c>
      <c r="D14" s="105"/>
      <c r="E14" s="88"/>
      <c r="F14" s="88"/>
    </row>
    <row r="15" spans="1:6" ht="12.75">
      <c r="A15" s="103">
        <v>48</v>
      </c>
      <c r="B15" s="104" t="s">
        <v>394</v>
      </c>
      <c r="C15" s="152">
        <v>74236026</v>
      </c>
      <c r="D15" s="105"/>
      <c r="E15" s="88"/>
      <c r="F15" s="88"/>
    </row>
    <row r="16" spans="1:6" ht="12.75">
      <c r="A16" s="106"/>
      <c r="B16" s="95" t="s">
        <v>51</v>
      </c>
      <c r="C16" s="109">
        <f>SUM(C7:C15)</f>
        <v>205815026</v>
      </c>
      <c r="D16" s="109">
        <f>SUM(D7:D15)</f>
        <v>0</v>
      </c>
      <c r="E16" s="109">
        <f>SUM(E7:E15)</f>
        <v>0</v>
      </c>
      <c r="F16" s="110">
        <f>SUM(F7:F15)</f>
        <v>0</v>
      </c>
    </row>
    <row r="17" spans="1:6" ht="12.75">
      <c r="A17" s="96">
        <v>11</v>
      </c>
      <c r="B17" s="107" t="s">
        <v>90</v>
      </c>
      <c r="C17" s="105">
        <v>1840000</v>
      </c>
      <c r="D17" s="105"/>
      <c r="E17" s="88"/>
      <c r="F17" s="104"/>
    </row>
    <row r="18" spans="1:6" ht="12.75">
      <c r="A18" s="96">
        <v>12</v>
      </c>
      <c r="B18" s="107" t="s">
        <v>91</v>
      </c>
      <c r="C18" s="105">
        <v>10119500</v>
      </c>
      <c r="D18" s="105"/>
      <c r="E18" s="88"/>
      <c r="F18" s="88"/>
    </row>
    <row r="19" spans="1:6" ht="12.75">
      <c r="A19" s="96">
        <v>13</v>
      </c>
      <c r="B19" s="107" t="s">
        <v>92</v>
      </c>
      <c r="C19" s="105">
        <v>513000</v>
      </c>
      <c r="D19" s="105"/>
      <c r="E19" s="88"/>
      <c r="F19" s="88"/>
    </row>
    <row r="20" spans="1:6" ht="12.75">
      <c r="A20" s="96">
        <v>17</v>
      </c>
      <c r="B20" s="107" t="s">
        <v>93</v>
      </c>
      <c r="C20" s="105"/>
      <c r="D20" s="105"/>
      <c r="E20" s="88"/>
      <c r="F20" s="88"/>
    </row>
    <row r="21" spans="1:6" ht="12.75">
      <c r="A21" s="96">
        <v>18</v>
      </c>
      <c r="B21" s="107" t="s">
        <v>94</v>
      </c>
      <c r="C21" s="105">
        <v>2420500</v>
      </c>
      <c r="D21" s="105"/>
      <c r="E21" s="88"/>
      <c r="F21" s="88"/>
    </row>
    <row r="22" spans="1:6" ht="12.75">
      <c r="A22" s="103">
        <v>37</v>
      </c>
      <c r="B22" s="104" t="s">
        <v>95</v>
      </c>
      <c r="C22" s="105">
        <v>46508000</v>
      </c>
      <c r="D22" s="105"/>
      <c r="E22" s="88"/>
      <c r="F22" s="88"/>
    </row>
    <row r="23" spans="1:6" ht="12.75">
      <c r="A23" s="103">
        <v>38</v>
      </c>
      <c r="B23" s="104" t="s">
        <v>96</v>
      </c>
      <c r="C23" s="105"/>
      <c r="D23" s="105"/>
      <c r="E23" s="88"/>
      <c r="F23" s="88"/>
    </row>
    <row r="24" spans="1:6" ht="12.75">
      <c r="A24" s="103">
        <v>45</v>
      </c>
      <c r="B24" s="104" t="s">
        <v>314</v>
      </c>
      <c r="C24" s="105"/>
      <c r="D24" s="105"/>
      <c r="E24" s="88"/>
      <c r="F24" s="88">
        <v>0</v>
      </c>
    </row>
    <row r="25" spans="1:6" ht="12.75">
      <c r="A25" s="103">
        <v>51</v>
      </c>
      <c r="B25" s="104" t="s">
        <v>97</v>
      </c>
      <c r="C25" s="105">
        <v>39313000</v>
      </c>
      <c r="D25" s="105"/>
      <c r="E25" s="88"/>
      <c r="F25" s="88"/>
    </row>
    <row r="26" spans="1:6" ht="12.75">
      <c r="A26" s="103">
        <v>511</v>
      </c>
      <c r="B26" s="108" t="s">
        <v>105</v>
      </c>
      <c r="C26" s="105">
        <v>3600000</v>
      </c>
      <c r="D26" s="105"/>
      <c r="E26" s="88"/>
      <c r="F26" s="88"/>
    </row>
    <row r="27" spans="1:6" ht="12.75">
      <c r="A27" s="103">
        <v>512</v>
      </c>
      <c r="B27" s="108" t="s">
        <v>106</v>
      </c>
      <c r="C27" s="105">
        <v>2920000</v>
      </c>
      <c r="D27" s="105"/>
      <c r="E27" s="88"/>
      <c r="F27" s="88"/>
    </row>
    <row r="28" spans="1:6" ht="12.75">
      <c r="A28" s="103">
        <v>513</v>
      </c>
      <c r="B28" s="108" t="s">
        <v>216</v>
      </c>
      <c r="C28" s="105"/>
      <c r="D28" s="105"/>
      <c r="E28" s="88"/>
      <c r="F28" s="88"/>
    </row>
    <row r="29" spans="1:6" ht="12.75">
      <c r="A29" s="103">
        <v>514</v>
      </c>
      <c r="B29" s="108" t="s">
        <v>246</v>
      </c>
      <c r="C29" s="105">
        <v>1110000</v>
      </c>
      <c r="D29" s="105"/>
      <c r="E29" s="88"/>
      <c r="F29" s="88"/>
    </row>
    <row r="30" spans="1:6" ht="12.75">
      <c r="A30" s="103">
        <v>516</v>
      </c>
      <c r="B30" s="108" t="s">
        <v>107</v>
      </c>
      <c r="C30" s="105">
        <v>31683000</v>
      </c>
      <c r="D30" s="105"/>
      <c r="E30" s="88"/>
      <c r="F30" s="88"/>
    </row>
    <row r="31" spans="1:6" ht="12.75">
      <c r="A31" s="103">
        <v>52</v>
      </c>
      <c r="B31" s="104" t="s">
        <v>98</v>
      </c>
      <c r="C31" s="105">
        <v>6456000</v>
      </c>
      <c r="D31" s="105"/>
      <c r="E31" s="88"/>
      <c r="F31" s="88"/>
    </row>
    <row r="32" spans="1:6" ht="12.75">
      <c r="A32" s="103">
        <v>53</v>
      </c>
      <c r="B32" s="104" t="s">
        <v>99</v>
      </c>
      <c r="C32" s="105">
        <v>7803600</v>
      </c>
      <c r="D32" s="105"/>
      <c r="E32" s="88"/>
      <c r="F32" s="88"/>
    </row>
    <row r="33" spans="1:6" ht="12.75">
      <c r="A33" s="103">
        <v>54</v>
      </c>
      <c r="B33" s="104" t="s">
        <v>100</v>
      </c>
      <c r="C33" s="105">
        <v>4840000</v>
      </c>
      <c r="D33" s="105"/>
      <c r="E33" s="88"/>
      <c r="F33" s="88"/>
    </row>
    <row r="34" spans="1:6" ht="12.75">
      <c r="A34" s="103">
        <v>55</v>
      </c>
      <c r="B34" s="104" t="s">
        <v>101</v>
      </c>
      <c r="C34" s="105">
        <v>8309000</v>
      </c>
      <c r="D34" s="105"/>
      <c r="E34" s="88"/>
      <c r="F34" s="88"/>
    </row>
    <row r="35" spans="1:6" ht="12.75">
      <c r="A35" s="103">
        <v>55224</v>
      </c>
      <c r="B35" s="108" t="s">
        <v>108</v>
      </c>
      <c r="C35" s="105">
        <v>690000</v>
      </c>
      <c r="D35" s="105"/>
      <c r="E35" s="88"/>
      <c r="F35" s="88"/>
    </row>
    <row r="36" spans="1:6" ht="12.75">
      <c r="A36" s="103">
        <v>55225</v>
      </c>
      <c r="B36" s="108" t="s">
        <v>109</v>
      </c>
      <c r="C36" s="105">
        <v>852000</v>
      </c>
      <c r="D36" s="105"/>
      <c r="E36" s="88"/>
      <c r="F36" s="88"/>
    </row>
    <row r="37" spans="1:6" ht="12.75">
      <c r="A37" s="103">
        <v>56</v>
      </c>
      <c r="B37" s="104" t="s">
        <v>102</v>
      </c>
      <c r="C37" s="105">
        <v>3722700</v>
      </c>
      <c r="D37" s="105"/>
      <c r="E37" s="88"/>
      <c r="F37" s="88"/>
    </row>
    <row r="38" spans="1:6" ht="12.75">
      <c r="A38" s="103">
        <v>57</v>
      </c>
      <c r="B38" s="104" t="s">
        <v>103</v>
      </c>
      <c r="C38" s="105">
        <v>27280000</v>
      </c>
      <c r="D38" s="105"/>
      <c r="E38" s="88"/>
      <c r="F38" s="88"/>
    </row>
    <row r="39" spans="1:6" ht="12.75">
      <c r="A39" s="103">
        <v>58</v>
      </c>
      <c r="B39" s="104" t="s">
        <v>104</v>
      </c>
      <c r="C39" s="105">
        <v>6353000</v>
      </c>
      <c r="D39" s="105"/>
      <c r="E39" s="88"/>
      <c r="F39" s="88"/>
    </row>
    <row r="40" spans="1:6" ht="12.75">
      <c r="A40" s="103">
        <v>59</v>
      </c>
      <c r="B40" s="104" t="s">
        <v>366</v>
      </c>
      <c r="C40" s="152">
        <v>40336726</v>
      </c>
      <c r="D40" s="105"/>
      <c r="E40" s="88"/>
      <c r="F40" s="88"/>
    </row>
    <row r="41" spans="1:6" ht="12.75">
      <c r="A41" s="94"/>
      <c r="B41" s="95" t="s">
        <v>52</v>
      </c>
      <c r="C41" s="109">
        <f>SUM(C17:C25,C31:C34,C37:C40)</f>
        <v>205815026</v>
      </c>
      <c r="D41" s="109">
        <f>SUM(D17:D25,D31:D34,D37:D40)</f>
        <v>0</v>
      </c>
      <c r="E41" s="109">
        <f>SUM(E17:E25,E31:E34,E37:E40)</f>
        <v>0</v>
      </c>
      <c r="F41" s="110">
        <f>SUM(F17:F25,F31:F34,F37:F40)</f>
        <v>0</v>
      </c>
    </row>
    <row r="42" spans="1:6" ht="12.75">
      <c r="A42" s="96"/>
      <c r="B42" s="97"/>
      <c r="C42" s="105"/>
      <c r="D42" s="105"/>
      <c r="E42" s="88"/>
      <c r="F42" s="88">
        <v>0</v>
      </c>
    </row>
    <row r="43" spans="1:6" ht="12.75">
      <c r="A43" s="94"/>
      <c r="B43" s="95" t="s">
        <v>53</v>
      </c>
      <c r="C43" s="109">
        <f>C16-C41</f>
        <v>0</v>
      </c>
      <c r="D43" s="109">
        <f>D16-D41</f>
        <v>0</v>
      </c>
      <c r="E43" s="109">
        <f>E16-E41</f>
        <v>0</v>
      </c>
      <c r="F43" s="110">
        <f>F16-F41</f>
        <v>0</v>
      </c>
    </row>
    <row r="59" spans="2:6" ht="12.75">
      <c r="B59" s="165" t="s">
        <v>370</v>
      </c>
      <c r="C59" s="165"/>
      <c r="D59" s="165"/>
      <c r="E59" s="165"/>
      <c r="F59" s="165"/>
    </row>
    <row r="61" spans="1:6" ht="12.75">
      <c r="A61" s="90"/>
      <c r="B61" s="90"/>
      <c r="C61" s="98"/>
      <c r="D61" s="98"/>
      <c r="E61" s="98"/>
      <c r="F61" s="99" t="s">
        <v>132</v>
      </c>
    </row>
    <row r="62" spans="1:6" ht="38.25">
      <c r="A62" s="100" t="s">
        <v>44</v>
      </c>
      <c r="B62" s="92" t="s">
        <v>113</v>
      </c>
      <c r="C62" s="101" t="s">
        <v>135</v>
      </c>
      <c r="D62" s="102" t="s">
        <v>271</v>
      </c>
      <c r="E62" s="102" t="s">
        <v>272</v>
      </c>
      <c r="F62" s="102" t="s">
        <v>324</v>
      </c>
    </row>
    <row r="63" spans="1:6" ht="12.75">
      <c r="A63" s="103">
        <v>29</v>
      </c>
      <c r="B63" s="104" t="s">
        <v>84</v>
      </c>
      <c r="C63" s="105">
        <v>0</v>
      </c>
      <c r="D63" s="105"/>
      <c r="E63" s="88"/>
      <c r="F63" s="88"/>
    </row>
    <row r="64" spans="1:6" ht="12.75">
      <c r="A64" s="103">
        <v>45</v>
      </c>
      <c r="B64" s="104" t="s">
        <v>212</v>
      </c>
      <c r="C64" s="105">
        <v>0</v>
      </c>
      <c r="D64" s="105"/>
      <c r="E64" s="88"/>
      <c r="F64" s="88"/>
    </row>
    <row r="65" spans="1:6" ht="12.75">
      <c r="A65" s="103">
        <v>46</v>
      </c>
      <c r="B65" s="104" t="s">
        <v>85</v>
      </c>
      <c r="C65" s="105"/>
      <c r="D65" s="105"/>
      <c r="E65" s="88"/>
      <c r="F65" s="88"/>
    </row>
    <row r="66" spans="1:6" ht="12.75">
      <c r="A66" s="103">
        <v>47</v>
      </c>
      <c r="B66" s="104" t="s">
        <v>86</v>
      </c>
      <c r="C66" s="105"/>
      <c r="D66" s="105"/>
      <c r="E66" s="88"/>
      <c r="F66" s="88"/>
    </row>
    <row r="67" spans="1:6" ht="12.75">
      <c r="A67" s="103">
        <v>91</v>
      </c>
      <c r="B67" s="104" t="s">
        <v>87</v>
      </c>
      <c r="C67" s="105">
        <v>1200000</v>
      </c>
      <c r="D67" s="105"/>
      <c r="E67" s="88"/>
      <c r="F67" s="88"/>
    </row>
    <row r="68" spans="1:6" ht="12.75">
      <c r="A68" s="103">
        <v>92</v>
      </c>
      <c r="B68" s="104" t="s">
        <v>395</v>
      </c>
      <c r="C68" s="105">
        <v>43488000</v>
      </c>
      <c r="D68" s="105"/>
      <c r="E68" s="88"/>
      <c r="F68" s="88"/>
    </row>
    <row r="69" spans="1:6" ht="12.75">
      <c r="A69" s="103">
        <v>93</v>
      </c>
      <c r="B69" s="104" t="s">
        <v>88</v>
      </c>
      <c r="C69" s="105"/>
      <c r="D69" s="105"/>
      <c r="E69" s="88"/>
      <c r="F69" s="88"/>
    </row>
    <row r="70" spans="1:6" ht="12.75">
      <c r="A70" s="103">
        <v>94</v>
      </c>
      <c r="B70" s="104" t="s">
        <v>367</v>
      </c>
      <c r="C70" s="105"/>
      <c r="D70" s="105"/>
      <c r="E70" s="88"/>
      <c r="F70" s="88"/>
    </row>
    <row r="71" spans="1:6" ht="12.75">
      <c r="A71" s="103">
        <v>48</v>
      </c>
      <c r="B71" s="104" t="s">
        <v>396</v>
      </c>
      <c r="C71" s="152"/>
      <c r="D71" s="105"/>
      <c r="E71" s="88"/>
      <c r="F71" s="88"/>
    </row>
    <row r="72" spans="1:6" ht="12.75">
      <c r="A72" s="106"/>
      <c r="B72" s="95" t="s">
        <v>51</v>
      </c>
      <c r="C72" s="109">
        <f>SUM(C63:C71)</f>
        <v>44688000</v>
      </c>
      <c r="D72" s="109">
        <f>SUM(D63:D71)</f>
        <v>0</v>
      </c>
      <c r="E72" s="109">
        <f>SUM(E63:E71)</f>
        <v>0</v>
      </c>
      <c r="F72" s="110">
        <f>SUM(F63:F71)</f>
        <v>0</v>
      </c>
    </row>
    <row r="73" spans="1:6" ht="12.75">
      <c r="A73" s="96">
        <v>11</v>
      </c>
      <c r="B73" s="107" t="s">
        <v>90</v>
      </c>
      <c r="C73" s="105">
        <v>0</v>
      </c>
      <c r="D73" s="105"/>
      <c r="E73" s="88"/>
      <c r="F73" s="104"/>
    </row>
    <row r="74" spans="1:6" ht="12.75">
      <c r="A74" s="96">
        <v>12</v>
      </c>
      <c r="B74" s="107" t="s">
        <v>91</v>
      </c>
      <c r="C74" s="105"/>
      <c r="D74" s="105"/>
      <c r="E74" s="88"/>
      <c r="F74" s="88"/>
    </row>
    <row r="75" spans="1:6" ht="12.75">
      <c r="A75" s="96">
        <v>13</v>
      </c>
      <c r="B75" s="107" t="s">
        <v>92</v>
      </c>
      <c r="C75" s="105"/>
      <c r="D75" s="105"/>
      <c r="E75" s="88"/>
      <c r="F75" s="88"/>
    </row>
    <row r="76" spans="1:6" ht="12.75">
      <c r="A76" s="96">
        <v>17</v>
      </c>
      <c r="B76" s="107" t="s">
        <v>93</v>
      </c>
      <c r="C76" s="105"/>
      <c r="D76" s="105"/>
      <c r="E76" s="88"/>
      <c r="F76" s="88"/>
    </row>
    <row r="77" spans="1:6" ht="12.75">
      <c r="A77" s="96">
        <v>18</v>
      </c>
      <c r="B77" s="107" t="s">
        <v>94</v>
      </c>
      <c r="C77" s="105"/>
      <c r="D77" s="105"/>
      <c r="E77" s="88"/>
      <c r="F77" s="88"/>
    </row>
    <row r="78" spans="1:6" ht="12.75">
      <c r="A78" s="103">
        <v>37</v>
      </c>
      <c r="B78" s="104" t="s">
        <v>95</v>
      </c>
      <c r="C78" s="105"/>
      <c r="D78" s="105"/>
      <c r="E78" s="88"/>
      <c r="F78" s="88"/>
    </row>
    <row r="79" spans="1:6" ht="12.75">
      <c r="A79" s="103">
        <v>38</v>
      </c>
      <c r="B79" s="104" t="s">
        <v>96</v>
      </c>
      <c r="C79" s="105"/>
      <c r="D79" s="105"/>
      <c r="E79" s="88"/>
      <c r="F79" s="88"/>
    </row>
    <row r="80" spans="1:6" ht="12.75">
      <c r="A80" s="103">
        <v>45</v>
      </c>
      <c r="B80" s="104" t="s">
        <v>314</v>
      </c>
      <c r="C80" s="105"/>
      <c r="D80" s="105"/>
      <c r="E80" s="88"/>
      <c r="F80" s="88">
        <v>0</v>
      </c>
    </row>
    <row r="81" spans="1:6" ht="12.75">
      <c r="A81" s="103">
        <v>51</v>
      </c>
      <c r="B81" s="104" t="s">
        <v>97</v>
      </c>
      <c r="C81" s="105">
        <v>19389000</v>
      </c>
      <c r="D81" s="105"/>
      <c r="E81" s="88"/>
      <c r="F81" s="88"/>
    </row>
    <row r="82" spans="1:6" ht="12.75">
      <c r="A82" s="103">
        <v>511</v>
      </c>
      <c r="B82" s="108" t="s">
        <v>105</v>
      </c>
      <c r="C82" s="105">
        <v>19169000</v>
      </c>
      <c r="D82" s="105"/>
      <c r="E82" s="88"/>
      <c r="F82" s="88"/>
    </row>
    <row r="83" spans="1:6" ht="12.75">
      <c r="A83" s="103">
        <v>512</v>
      </c>
      <c r="B83" s="108" t="s">
        <v>106</v>
      </c>
      <c r="C83" s="105"/>
      <c r="D83" s="105"/>
      <c r="E83" s="88"/>
      <c r="F83" s="88"/>
    </row>
    <row r="84" spans="1:6" ht="12.75">
      <c r="A84" s="103">
        <v>513</v>
      </c>
      <c r="B84" s="108" t="s">
        <v>216</v>
      </c>
      <c r="C84" s="105"/>
      <c r="D84" s="105"/>
      <c r="E84" s="88"/>
      <c r="F84" s="88"/>
    </row>
    <row r="85" spans="1:6" ht="12.75">
      <c r="A85" s="103">
        <v>514</v>
      </c>
      <c r="B85" s="108" t="s">
        <v>246</v>
      </c>
      <c r="C85" s="105">
        <v>220000</v>
      </c>
      <c r="D85" s="105"/>
      <c r="E85" s="88"/>
      <c r="F85" s="88"/>
    </row>
    <row r="86" spans="1:6" ht="12.75">
      <c r="A86" s="103">
        <v>516</v>
      </c>
      <c r="B86" s="108" t="s">
        <v>107</v>
      </c>
      <c r="C86" s="105"/>
      <c r="D86" s="105"/>
      <c r="E86" s="88"/>
      <c r="F86" s="88"/>
    </row>
    <row r="87" spans="1:6" ht="12.75">
      <c r="A87" s="103">
        <v>52</v>
      </c>
      <c r="B87" s="104" t="s">
        <v>98</v>
      </c>
      <c r="C87" s="105"/>
      <c r="D87" s="105"/>
      <c r="E87" s="88"/>
      <c r="F87" s="88"/>
    </row>
    <row r="88" spans="1:6" ht="12.75">
      <c r="A88" s="103">
        <v>53</v>
      </c>
      <c r="B88" s="104" t="s">
        <v>99</v>
      </c>
      <c r="C88" s="105">
        <v>5176000</v>
      </c>
      <c r="D88" s="105"/>
      <c r="E88" s="88"/>
      <c r="F88" s="88"/>
    </row>
    <row r="89" spans="1:6" ht="12.75">
      <c r="A89" s="103">
        <v>54</v>
      </c>
      <c r="B89" s="104" t="s">
        <v>100</v>
      </c>
      <c r="C89" s="105">
        <v>760000</v>
      </c>
      <c r="D89" s="105"/>
      <c r="E89" s="88"/>
      <c r="F89" s="88"/>
    </row>
    <row r="90" spans="1:6" ht="12.75">
      <c r="A90" s="103">
        <v>55</v>
      </c>
      <c r="B90" s="104" t="s">
        <v>101</v>
      </c>
      <c r="C90" s="105">
        <v>5189000</v>
      </c>
      <c r="D90" s="105"/>
      <c r="E90" s="88"/>
      <c r="F90" s="88"/>
    </row>
    <row r="91" spans="1:6" ht="12.75">
      <c r="A91" s="103">
        <v>55224</v>
      </c>
      <c r="B91" s="108" t="s">
        <v>108</v>
      </c>
      <c r="C91" s="105">
        <v>3600000</v>
      </c>
      <c r="D91" s="105"/>
      <c r="E91" s="88"/>
      <c r="F91" s="88"/>
    </row>
    <row r="92" spans="1:6" ht="12.75">
      <c r="A92" s="103">
        <v>55225</v>
      </c>
      <c r="B92" s="108" t="s">
        <v>109</v>
      </c>
      <c r="C92" s="105">
        <v>1413000</v>
      </c>
      <c r="D92" s="105"/>
      <c r="E92" s="88"/>
      <c r="F92" s="88"/>
    </row>
    <row r="93" spans="1:6" ht="12.75">
      <c r="A93" s="103">
        <v>56</v>
      </c>
      <c r="B93" s="104" t="s">
        <v>102</v>
      </c>
      <c r="C93" s="105">
        <v>4356000</v>
      </c>
      <c r="D93" s="105"/>
      <c r="E93" s="88"/>
      <c r="F93" s="88"/>
    </row>
    <row r="94" spans="1:6" ht="12.75">
      <c r="A94" s="103">
        <v>57</v>
      </c>
      <c r="B94" s="104" t="s">
        <v>103</v>
      </c>
      <c r="C94" s="105"/>
      <c r="D94" s="105"/>
      <c r="E94" s="88"/>
      <c r="F94" s="88"/>
    </row>
    <row r="95" spans="1:6" ht="12.75">
      <c r="A95" s="103">
        <v>58</v>
      </c>
      <c r="B95" s="104" t="s">
        <v>104</v>
      </c>
      <c r="C95" s="105">
        <v>9818000</v>
      </c>
      <c r="D95" s="105"/>
      <c r="E95" s="88"/>
      <c r="F95" s="88"/>
    </row>
    <row r="96" spans="1:6" ht="12.75">
      <c r="A96" s="103">
        <v>59</v>
      </c>
      <c r="B96" s="104" t="s">
        <v>366</v>
      </c>
      <c r="C96" s="152"/>
      <c r="D96" s="105"/>
      <c r="E96" s="88"/>
      <c r="F96" s="88"/>
    </row>
    <row r="97" spans="1:6" ht="12.75">
      <c r="A97" s="94"/>
      <c r="B97" s="95" t="s">
        <v>52</v>
      </c>
      <c r="C97" s="109">
        <f>SUM(C73:C81,C87:C90,C93:C96)</f>
        <v>44688000</v>
      </c>
      <c r="D97" s="109">
        <f>SUM(D73:D81,D87:D90,D93:D96)</f>
        <v>0</v>
      </c>
      <c r="E97" s="109">
        <f>SUM(E73:E81,E87:E90,E93:E96)</f>
        <v>0</v>
      </c>
      <c r="F97" s="110">
        <f>SUM(F73:F81,F87:F90,F93:F96)</f>
        <v>0</v>
      </c>
    </row>
    <row r="98" spans="1:6" ht="12.75">
      <c r="A98" s="96"/>
      <c r="B98" s="97"/>
      <c r="C98" s="105"/>
      <c r="D98" s="105"/>
      <c r="E98" s="88"/>
      <c r="F98" s="88">
        <v>0</v>
      </c>
    </row>
    <row r="99" spans="1:6" ht="12.75">
      <c r="A99" s="94"/>
      <c r="B99" s="95" t="s">
        <v>53</v>
      </c>
      <c r="C99" s="109">
        <f>C72-C97</f>
        <v>0</v>
      </c>
      <c r="D99" s="109">
        <f>D72-D97</f>
        <v>0</v>
      </c>
      <c r="E99" s="109">
        <f>E72-E97</f>
        <v>0</v>
      </c>
      <c r="F99" s="110">
        <f>F72-F97</f>
        <v>0</v>
      </c>
    </row>
  </sheetData>
  <sheetProtection/>
  <mergeCells count="3">
    <mergeCell ref="E1:F1"/>
    <mergeCell ref="A3:F3"/>
    <mergeCell ref="B59:F5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&amp;C2016.évi Költségvetés
A BEVÉTELEK ÉS A KIADÁSOK ALAKULÁSA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1"/>
  <sheetViews>
    <sheetView zoomScalePageLayoutView="0" workbookViewId="0" topLeftCell="A4">
      <pane xSplit="2" ySplit="1" topLeftCell="AE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Z17" sqref="Z17"/>
    </sheetView>
  </sheetViews>
  <sheetFormatPr defaultColWidth="11.7109375" defaultRowHeight="12.75"/>
  <cols>
    <col min="1" max="1" width="6.7109375" style="0" customWidth="1"/>
    <col min="2" max="2" width="23.28125" style="0" bestFit="1" customWidth="1"/>
    <col min="3" max="3" width="10.140625" style="0" customWidth="1"/>
    <col min="4" max="4" width="10.7109375" style="0" customWidth="1"/>
    <col min="5" max="5" width="9.7109375" style="0" customWidth="1"/>
    <col min="6" max="6" width="9.7109375" style="0" bestFit="1" customWidth="1"/>
    <col min="7" max="7" width="9.421875" style="0" customWidth="1"/>
    <col min="8" max="8" width="9.7109375" style="0" bestFit="1" customWidth="1"/>
    <col min="9" max="9" width="8.140625" style="0" customWidth="1"/>
    <col min="10" max="10" width="10.421875" style="0" customWidth="1"/>
    <col min="11" max="11" width="10.28125" style="0" customWidth="1"/>
    <col min="12" max="12" width="11.8515625" style="0" customWidth="1"/>
    <col min="13" max="13" width="10.421875" style="0" customWidth="1"/>
    <col min="14" max="14" width="9.7109375" style="0" customWidth="1"/>
    <col min="15" max="15" width="10.57421875" style="0" customWidth="1"/>
    <col min="16" max="16" width="10.00390625" style="0" customWidth="1"/>
    <col min="17" max="18" width="10.7109375" style="0" customWidth="1"/>
    <col min="19" max="19" width="10.00390625" style="0" customWidth="1"/>
    <col min="20" max="20" width="10.28125" style="0" customWidth="1"/>
    <col min="21" max="22" width="10.7109375" style="0" customWidth="1"/>
    <col min="23" max="23" width="10.00390625" style="0" customWidth="1"/>
    <col min="24" max="24" width="12.00390625" style="0" customWidth="1"/>
    <col min="25" max="25" width="10.7109375" style="0" bestFit="1" customWidth="1"/>
    <col min="26" max="26" width="11.7109375" style="0" bestFit="1" customWidth="1"/>
    <col min="27" max="27" width="12.00390625" style="0" customWidth="1"/>
    <col min="28" max="28" width="10.7109375" style="0" bestFit="1" customWidth="1"/>
    <col min="29" max="29" width="10.57421875" style="0" customWidth="1"/>
    <col min="30" max="30" width="12.421875" style="0" customWidth="1"/>
    <col min="31" max="31" width="10.140625" style="0" bestFit="1" customWidth="1"/>
    <col min="32" max="32" width="9.7109375" style="0" bestFit="1" customWidth="1"/>
    <col min="33" max="33" width="11.140625" style="0" bestFit="1" customWidth="1"/>
    <col min="34" max="34" width="10.8515625" style="0" customWidth="1"/>
    <col min="35" max="35" width="11.8515625" style="0" bestFit="1" customWidth="1"/>
    <col min="36" max="36" width="11.7109375" style="0" customWidth="1"/>
    <col min="37" max="37" width="12.421875" style="0" customWidth="1"/>
    <col min="38" max="45" width="11.7109375" style="0" customWidth="1"/>
    <col min="46" max="46" width="9.140625" style="0" customWidth="1"/>
  </cols>
  <sheetData>
    <row r="1" spans="1:33" ht="12.75">
      <c r="A1" s="45"/>
      <c r="B1" s="45"/>
      <c r="C1" s="45"/>
      <c r="D1" s="45"/>
      <c r="E1" s="165" t="s">
        <v>234</v>
      </c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 t="s">
        <v>234</v>
      </c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7:43" ht="12.75">
      <c r="Q2" s="169" t="s">
        <v>338</v>
      </c>
      <c r="R2" s="169"/>
      <c r="AF2" s="169" t="s">
        <v>338</v>
      </c>
      <c r="AG2" s="169"/>
      <c r="AP2" s="169" t="s">
        <v>339</v>
      </c>
      <c r="AQ2" s="169"/>
    </row>
    <row r="3" spans="1:43" ht="12.75">
      <c r="A3" s="30" t="s">
        <v>43</v>
      </c>
      <c r="B3" s="41"/>
      <c r="C3" s="27"/>
      <c r="D3" s="27"/>
      <c r="E3" s="27"/>
      <c r="F3" s="4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44" t="s">
        <v>132</v>
      </c>
      <c r="AH3" s="166" t="s">
        <v>337</v>
      </c>
      <c r="AI3" s="167"/>
      <c r="AJ3" s="167"/>
      <c r="AK3" s="167"/>
      <c r="AL3" s="167"/>
      <c r="AM3" s="167"/>
      <c r="AN3" s="167"/>
      <c r="AO3" s="167"/>
      <c r="AP3" s="168"/>
      <c r="AQ3" s="44" t="s">
        <v>132</v>
      </c>
    </row>
    <row r="4" spans="1:43" ht="63.75">
      <c r="A4" s="28" t="s">
        <v>44</v>
      </c>
      <c r="B4" s="29" t="s">
        <v>45</v>
      </c>
      <c r="C4" s="8" t="s">
        <v>267</v>
      </c>
      <c r="D4" s="8" t="s">
        <v>293</v>
      </c>
      <c r="E4" s="8" t="s">
        <v>265</v>
      </c>
      <c r="F4" s="8" t="s">
        <v>39</v>
      </c>
      <c r="G4" s="8" t="s">
        <v>30</v>
      </c>
      <c r="H4" s="8" t="s">
        <v>46</v>
      </c>
      <c r="I4" s="8" t="s">
        <v>47</v>
      </c>
      <c r="J4" s="8" t="s">
        <v>48</v>
      </c>
      <c r="K4" s="8" t="s">
        <v>40</v>
      </c>
      <c r="L4" s="8" t="s">
        <v>359</v>
      </c>
      <c r="M4" s="8" t="s">
        <v>143</v>
      </c>
      <c r="N4" s="8" t="s">
        <v>49</v>
      </c>
      <c r="O4" s="8" t="s">
        <v>144</v>
      </c>
      <c r="P4" s="8" t="s">
        <v>50</v>
      </c>
      <c r="Q4" s="8" t="s">
        <v>213</v>
      </c>
      <c r="R4" s="8" t="s">
        <v>214</v>
      </c>
      <c r="S4" s="8" t="s">
        <v>215</v>
      </c>
      <c r="T4" s="8" t="s">
        <v>31</v>
      </c>
      <c r="U4" s="8" t="s">
        <v>32</v>
      </c>
      <c r="V4" s="8" t="s">
        <v>21</v>
      </c>
      <c r="W4" s="8" t="s">
        <v>33</v>
      </c>
      <c r="X4" s="8" t="s">
        <v>349</v>
      </c>
      <c r="Y4" s="8" t="s">
        <v>369</v>
      </c>
      <c r="Z4" s="8" t="s">
        <v>368</v>
      </c>
      <c r="AA4" s="8" t="s">
        <v>294</v>
      </c>
      <c r="AB4" s="8" t="s">
        <v>221</v>
      </c>
      <c r="AC4" s="8" t="s">
        <v>222</v>
      </c>
      <c r="AD4" s="8" t="s">
        <v>337</v>
      </c>
      <c r="AE4" s="8"/>
      <c r="AF4" s="8" t="s">
        <v>266</v>
      </c>
      <c r="AG4" s="8" t="s">
        <v>264</v>
      </c>
      <c r="AH4" s="8" t="s">
        <v>333</v>
      </c>
      <c r="AI4" s="8" t="s">
        <v>340</v>
      </c>
      <c r="AJ4" s="8" t="s">
        <v>334</v>
      </c>
      <c r="AK4" s="8" t="s">
        <v>335</v>
      </c>
      <c r="AL4" s="8"/>
      <c r="AM4" s="8"/>
      <c r="AN4" s="8"/>
      <c r="AO4" s="8"/>
      <c r="AP4" s="8"/>
      <c r="AQ4" s="8" t="s">
        <v>336</v>
      </c>
    </row>
    <row r="5" spans="1:43" ht="12.75">
      <c r="A5" s="22">
        <v>29</v>
      </c>
      <c r="B5" s="3" t="s">
        <v>84</v>
      </c>
      <c r="C5" s="3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>
        <f>SUM(C5:AF5)</f>
        <v>0</v>
      </c>
      <c r="AH5" s="16"/>
      <c r="AI5" s="16"/>
      <c r="AJ5" s="16"/>
      <c r="AK5" s="16"/>
      <c r="AL5" s="16"/>
      <c r="AM5" s="16"/>
      <c r="AN5" s="16"/>
      <c r="AO5" s="16"/>
      <c r="AP5" s="16"/>
      <c r="AQ5" s="16">
        <f>SUM(AH5:AP5)</f>
        <v>0</v>
      </c>
    </row>
    <row r="6" spans="1:43" ht="12.75">
      <c r="A6" s="22">
        <v>45</v>
      </c>
      <c r="B6" s="3" t="s">
        <v>361</v>
      </c>
      <c r="C6" s="3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>
        <v>0</v>
      </c>
      <c r="Y6" s="16"/>
      <c r="Z6" s="16">
        <v>0</v>
      </c>
      <c r="AA6" s="16"/>
      <c r="AB6" s="16"/>
      <c r="AC6" s="16"/>
      <c r="AD6" s="16"/>
      <c r="AE6" s="16"/>
      <c r="AF6" s="16"/>
      <c r="AG6" s="16">
        <f aca="true" t="shared" si="0" ref="AG6:AG13">SUM(C6:AF6)</f>
        <v>0</v>
      </c>
      <c r="AH6" s="16"/>
      <c r="AI6" s="16"/>
      <c r="AJ6" s="16"/>
      <c r="AK6" s="16"/>
      <c r="AL6" s="16"/>
      <c r="AM6" s="16"/>
      <c r="AN6" s="16"/>
      <c r="AO6" s="16"/>
      <c r="AP6" s="16"/>
      <c r="AQ6" s="16">
        <f aca="true" t="shared" si="1" ref="AQ6:AQ13">SUM(AH6:AP6)</f>
        <v>0</v>
      </c>
    </row>
    <row r="7" spans="1:43" ht="12.75">
      <c r="A7" s="22">
        <v>46</v>
      </c>
      <c r="B7" s="3" t="s">
        <v>362</v>
      </c>
      <c r="C7" s="3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v>1220000</v>
      </c>
      <c r="Q7" s="16"/>
      <c r="R7" s="16">
        <v>38500000</v>
      </c>
      <c r="S7" s="16"/>
      <c r="T7" s="16"/>
      <c r="U7" s="16"/>
      <c r="V7" s="16"/>
      <c r="W7" s="16"/>
      <c r="X7" s="16">
        <v>3525000</v>
      </c>
      <c r="Y7" s="16"/>
      <c r="Z7" s="16">
        <v>1738000</v>
      </c>
      <c r="AA7" s="16"/>
      <c r="AB7" s="16"/>
      <c r="AC7" s="16"/>
      <c r="AD7" s="16"/>
      <c r="AE7" s="16"/>
      <c r="AF7" s="16"/>
      <c r="AG7" s="16">
        <f t="shared" si="0"/>
        <v>44983000</v>
      </c>
      <c r="AH7" s="16"/>
      <c r="AI7" s="16"/>
      <c r="AJ7" s="16"/>
      <c r="AK7" s="16"/>
      <c r="AL7" s="16"/>
      <c r="AM7" s="16"/>
      <c r="AN7" s="16"/>
      <c r="AO7" s="16"/>
      <c r="AP7" s="16"/>
      <c r="AQ7" s="16">
        <f t="shared" si="1"/>
        <v>0</v>
      </c>
    </row>
    <row r="8" spans="1:43" ht="12.75">
      <c r="A8" s="22">
        <v>47</v>
      </c>
      <c r="B8" s="3" t="s">
        <v>86</v>
      </c>
      <c r="C8" s="3"/>
      <c r="D8" s="13">
        <v>350000</v>
      </c>
      <c r="E8" s="16"/>
      <c r="F8" s="16"/>
      <c r="G8" s="16"/>
      <c r="H8" s="16"/>
      <c r="I8" s="16"/>
      <c r="J8" s="16"/>
      <c r="K8" s="16"/>
      <c r="L8" s="16"/>
      <c r="M8" s="16"/>
      <c r="N8" s="16">
        <v>40000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f t="shared" si="0"/>
        <v>390000</v>
      </c>
      <c r="AH8" s="16"/>
      <c r="AI8" s="16"/>
      <c r="AJ8" s="16"/>
      <c r="AK8" s="16"/>
      <c r="AL8" s="16"/>
      <c r="AM8" s="16"/>
      <c r="AN8" s="16"/>
      <c r="AO8" s="16"/>
      <c r="AP8" s="16"/>
      <c r="AQ8" s="16">
        <f t="shared" si="1"/>
        <v>0</v>
      </c>
    </row>
    <row r="9" spans="1:43" ht="12.75">
      <c r="A9" s="22">
        <v>91</v>
      </c>
      <c r="B9" s="3" t="s">
        <v>87</v>
      </c>
      <c r="C9" s="3"/>
      <c r="D9" s="13">
        <v>3170000</v>
      </c>
      <c r="E9" s="16"/>
      <c r="F9" s="16"/>
      <c r="G9" s="16"/>
      <c r="H9" s="16"/>
      <c r="I9" s="16">
        <v>30000</v>
      </c>
      <c r="J9" s="16"/>
      <c r="K9" s="16"/>
      <c r="L9" s="16"/>
      <c r="M9" s="16">
        <v>250000</v>
      </c>
      <c r="N9" s="16"/>
      <c r="O9" s="16"/>
      <c r="P9" s="16"/>
      <c r="Q9" s="16"/>
      <c r="R9" s="16"/>
      <c r="S9" s="16"/>
      <c r="T9" s="16"/>
      <c r="U9" s="16">
        <v>150000</v>
      </c>
      <c r="V9" s="16">
        <v>60000</v>
      </c>
      <c r="W9" s="16">
        <v>250000</v>
      </c>
      <c r="X9" s="16"/>
      <c r="Y9" s="16"/>
      <c r="Z9" s="16"/>
      <c r="AA9" s="16">
        <v>1636000</v>
      </c>
      <c r="AB9" s="16"/>
      <c r="AC9" s="16"/>
      <c r="AD9" s="16">
        <v>3524000</v>
      </c>
      <c r="AE9" s="16"/>
      <c r="AF9" s="16"/>
      <c r="AG9" s="16">
        <f t="shared" si="0"/>
        <v>9070000</v>
      </c>
      <c r="AH9" s="16"/>
      <c r="AI9" s="16"/>
      <c r="AJ9" s="16">
        <v>1200000</v>
      </c>
      <c r="AK9" s="16"/>
      <c r="AL9" s="16"/>
      <c r="AM9" s="16"/>
      <c r="AN9" s="16"/>
      <c r="AO9" s="16"/>
      <c r="AP9" s="16"/>
      <c r="AQ9" s="16">
        <f t="shared" si="1"/>
        <v>1200000</v>
      </c>
    </row>
    <row r="10" spans="1:43" ht="12.75">
      <c r="A10" s="22">
        <v>92</v>
      </c>
      <c r="B10" s="3" t="s">
        <v>360</v>
      </c>
      <c r="C10" s="3"/>
      <c r="D10" s="13"/>
      <c r="E10" s="16"/>
      <c r="F10" s="16"/>
      <c r="G10" s="16"/>
      <c r="H10" s="16"/>
      <c r="I10" s="16"/>
      <c r="J10" s="16"/>
      <c r="K10" s="16"/>
      <c r="L10" s="16">
        <v>42160000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5"/>
      <c r="Y10" s="25"/>
      <c r="Z10" s="25"/>
      <c r="AA10" s="25"/>
      <c r="AB10" s="25"/>
      <c r="AC10" s="25"/>
      <c r="AD10" s="16"/>
      <c r="AE10" s="16"/>
      <c r="AF10" s="16"/>
      <c r="AG10" s="16">
        <f t="shared" si="0"/>
        <v>42160000</v>
      </c>
      <c r="AH10" s="16">
        <v>32219000</v>
      </c>
      <c r="AI10" s="16"/>
      <c r="AJ10" s="16">
        <v>11269000</v>
      </c>
      <c r="AK10" s="16"/>
      <c r="AL10" s="16"/>
      <c r="AM10" s="16"/>
      <c r="AN10" s="16"/>
      <c r="AO10" s="16"/>
      <c r="AP10" s="16"/>
      <c r="AQ10" s="16">
        <f t="shared" si="1"/>
        <v>43488000</v>
      </c>
    </row>
    <row r="11" spans="1:43" ht="12.75">
      <c r="A11" s="22">
        <v>93</v>
      </c>
      <c r="B11" s="3" t="s">
        <v>363</v>
      </c>
      <c r="C11" s="3"/>
      <c r="D11" s="1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1100000</v>
      </c>
      <c r="AD11" s="16"/>
      <c r="AE11" s="16"/>
      <c r="AF11" s="16"/>
      <c r="AG11" s="16">
        <f t="shared" si="0"/>
        <v>1100000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f t="shared" si="1"/>
        <v>0</v>
      </c>
    </row>
    <row r="12" spans="1:43" ht="12.75">
      <c r="A12" s="22">
        <v>94</v>
      </c>
      <c r="B12" s="3" t="s">
        <v>367</v>
      </c>
      <c r="C12" s="3"/>
      <c r="D12" s="13"/>
      <c r="E12" s="16">
        <v>2500000</v>
      </c>
      <c r="F12" s="16"/>
      <c r="G12" s="16"/>
      <c r="H12" s="16"/>
      <c r="I12" s="16"/>
      <c r="J12" s="16"/>
      <c r="K12" s="16"/>
      <c r="L12" s="19">
        <v>250000</v>
      </c>
      <c r="M12" s="19"/>
      <c r="N12" s="16"/>
      <c r="O12" s="16"/>
      <c r="P12" s="16"/>
      <c r="Q12" s="16"/>
      <c r="R12" s="16"/>
      <c r="S12" s="16"/>
      <c r="T12" s="16">
        <v>1200000</v>
      </c>
      <c r="U12" s="16"/>
      <c r="V12" s="16"/>
      <c r="W12" s="16"/>
      <c r="X12" s="16"/>
      <c r="Y12" s="16"/>
      <c r="Z12" s="16"/>
      <c r="AA12" s="16"/>
      <c r="AB12" s="16"/>
      <c r="AC12" s="16"/>
      <c r="AD12" s="16">
        <v>29926000</v>
      </c>
      <c r="AE12" s="16"/>
      <c r="AF12" s="16"/>
      <c r="AG12" s="16">
        <f t="shared" si="0"/>
        <v>33876000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>
        <f t="shared" si="1"/>
        <v>0</v>
      </c>
    </row>
    <row r="13" spans="1:43" ht="12.75">
      <c r="A13" s="22">
        <v>98</v>
      </c>
      <c r="B13" s="3" t="s">
        <v>364</v>
      </c>
      <c r="C13" s="3"/>
      <c r="D13" s="13">
        <v>74236026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49">
        <f t="shared" si="0"/>
        <v>74236026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 t="shared" si="1"/>
        <v>0</v>
      </c>
    </row>
    <row r="14" spans="1:43" ht="12.75">
      <c r="A14" s="30"/>
      <c r="B14" s="7" t="s">
        <v>51</v>
      </c>
      <c r="C14" s="14">
        <f>SUM(C5:C13)</f>
        <v>0</v>
      </c>
      <c r="D14" s="14">
        <f>SUM(D5:D13)</f>
        <v>77756026</v>
      </c>
      <c r="E14" s="14">
        <f aca="true" t="shared" si="2" ref="E14:AC14">SUM(E5:E13)</f>
        <v>2500000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30000</v>
      </c>
      <c r="J14" s="14">
        <f t="shared" si="2"/>
        <v>0</v>
      </c>
      <c r="K14" s="14">
        <f t="shared" si="2"/>
        <v>0</v>
      </c>
      <c r="L14" s="14">
        <f t="shared" si="2"/>
        <v>42410000</v>
      </c>
      <c r="M14" s="14">
        <f t="shared" si="2"/>
        <v>250000</v>
      </c>
      <c r="N14" s="14">
        <f t="shared" si="2"/>
        <v>40000</v>
      </c>
      <c r="O14" s="14">
        <f t="shared" si="2"/>
        <v>0</v>
      </c>
      <c r="P14" s="14">
        <f t="shared" si="2"/>
        <v>1220000</v>
      </c>
      <c r="Q14" s="14">
        <f t="shared" si="2"/>
        <v>0</v>
      </c>
      <c r="R14" s="14">
        <f t="shared" si="2"/>
        <v>38500000</v>
      </c>
      <c r="S14" s="14">
        <f t="shared" si="2"/>
        <v>0</v>
      </c>
      <c r="T14" s="14">
        <f t="shared" si="2"/>
        <v>1200000</v>
      </c>
      <c r="U14" s="14">
        <f t="shared" si="2"/>
        <v>150000</v>
      </c>
      <c r="V14" s="14">
        <f t="shared" si="2"/>
        <v>60000</v>
      </c>
      <c r="W14" s="14">
        <f t="shared" si="2"/>
        <v>250000</v>
      </c>
      <c r="X14" s="14">
        <f t="shared" si="2"/>
        <v>3525000</v>
      </c>
      <c r="Y14" s="14">
        <f t="shared" si="2"/>
        <v>0</v>
      </c>
      <c r="Z14" s="14">
        <f>SUM(Z5:Z13)</f>
        <v>1738000</v>
      </c>
      <c r="AA14" s="14">
        <f>SUM(AA5:AA13)</f>
        <v>1636000</v>
      </c>
      <c r="AB14" s="14">
        <f t="shared" si="2"/>
        <v>0</v>
      </c>
      <c r="AC14" s="14">
        <f t="shared" si="2"/>
        <v>1100000</v>
      </c>
      <c r="AD14" s="14">
        <f>SUM(AD5:AD13)</f>
        <v>33450000</v>
      </c>
      <c r="AE14" s="14">
        <f>SUM(AE5:AE13)</f>
        <v>0</v>
      </c>
      <c r="AF14" s="14">
        <f>SUM(AF5:AF13)</f>
        <v>0</v>
      </c>
      <c r="AG14" s="83">
        <f>SUM(C14:AF14)</f>
        <v>205815026</v>
      </c>
      <c r="AH14" s="14">
        <f aca="true" t="shared" si="3" ref="AH14:AQ14">SUM(AH5:AH13)</f>
        <v>32219000</v>
      </c>
      <c r="AI14" s="14">
        <f t="shared" si="3"/>
        <v>0</v>
      </c>
      <c r="AJ14" s="14">
        <f>SUM(AJ5:AJ13)</f>
        <v>12469000</v>
      </c>
      <c r="AK14" s="14">
        <f>SUM(AK5:AK13)</f>
        <v>0</v>
      </c>
      <c r="AL14" s="14">
        <f>SUM(AL5:AL13)</f>
        <v>0</v>
      </c>
      <c r="AM14" s="14">
        <f>SUM(AM5:AM13)</f>
        <v>0</v>
      </c>
      <c r="AN14" s="14">
        <f t="shared" si="3"/>
        <v>0</v>
      </c>
      <c r="AO14" s="14">
        <f t="shared" si="3"/>
        <v>0</v>
      </c>
      <c r="AP14" s="14">
        <f t="shared" si="3"/>
        <v>0</v>
      </c>
      <c r="AQ14" s="14">
        <f t="shared" si="3"/>
        <v>44688000</v>
      </c>
    </row>
    <row r="15" spans="1:43" ht="12.75">
      <c r="A15" s="23">
        <v>11</v>
      </c>
      <c r="B15" s="31" t="s">
        <v>90</v>
      </c>
      <c r="C15" s="32"/>
      <c r="D15" s="32"/>
      <c r="E15" s="17"/>
      <c r="F15" s="3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0</v>
      </c>
      <c r="U15" s="17"/>
      <c r="V15" s="17"/>
      <c r="W15" s="17"/>
      <c r="X15" s="17"/>
      <c r="Y15" s="17">
        <v>1840000</v>
      </c>
      <c r="Z15" s="17"/>
      <c r="AA15" s="17"/>
      <c r="AB15" s="17"/>
      <c r="AC15" s="17"/>
      <c r="AD15" s="17"/>
      <c r="AE15" s="17"/>
      <c r="AF15" s="17"/>
      <c r="AG15" s="16">
        <f>SUM(C15:AF15)</f>
        <v>1840000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>
        <f>SUM(AH15:AP15)</f>
        <v>0</v>
      </c>
    </row>
    <row r="16" spans="1:43" ht="12.75">
      <c r="A16" s="23">
        <v>12</v>
      </c>
      <c r="B16" s="31" t="s">
        <v>91</v>
      </c>
      <c r="C16" s="32"/>
      <c r="D16" s="32"/>
      <c r="E16" s="17"/>
      <c r="F16" s="3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3054000</v>
      </c>
      <c r="Y16" s="17">
        <v>0</v>
      </c>
      <c r="Z16" s="17">
        <v>3565500</v>
      </c>
      <c r="AA16" s="17">
        <v>0</v>
      </c>
      <c r="AB16" s="17"/>
      <c r="AC16" s="17">
        <v>3500000</v>
      </c>
      <c r="AD16" s="17"/>
      <c r="AE16" s="17"/>
      <c r="AF16" s="17"/>
      <c r="AG16" s="16">
        <f>SUM(C16:AF16)</f>
        <v>10119500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>
        <f aca="true" t="shared" si="4" ref="AQ16:AQ38">SUM(AH16:AP16)</f>
        <v>0</v>
      </c>
    </row>
    <row r="17" spans="1:43" ht="12.75">
      <c r="A17" s="23">
        <v>13</v>
      </c>
      <c r="B17" s="31" t="s">
        <v>92</v>
      </c>
      <c r="C17" s="32"/>
      <c r="D17" s="32"/>
      <c r="E17" s="17"/>
      <c r="F17" s="3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0</v>
      </c>
      <c r="Y17" s="17"/>
      <c r="Z17" s="17">
        <v>513000</v>
      </c>
      <c r="AA17" s="17"/>
      <c r="AB17" s="17"/>
      <c r="AC17" s="17"/>
      <c r="AD17" s="17"/>
      <c r="AE17" s="17"/>
      <c r="AF17" s="17"/>
      <c r="AG17" s="16">
        <f aca="true" t="shared" si="5" ref="AG17:AG38">SUM(C17:AF17)</f>
        <v>513000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>
        <f t="shared" si="4"/>
        <v>0</v>
      </c>
    </row>
    <row r="18" spans="1:43" ht="12.75">
      <c r="A18" s="23">
        <v>17</v>
      </c>
      <c r="B18" s="31" t="s">
        <v>93</v>
      </c>
      <c r="C18" s="32"/>
      <c r="D18" s="32"/>
      <c r="E18" s="17"/>
      <c r="F18" s="3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>
        <f t="shared" si="5"/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>
        <f t="shared" si="4"/>
        <v>0</v>
      </c>
    </row>
    <row r="19" spans="1:43" ht="12.75">
      <c r="A19" s="23">
        <v>18</v>
      </c>
      <c r="B19" s="31" t="s">
        <v>94</v>
      </c>
      <c r="C19" s="32"/>
      <c r="D19" s="32"/>
      <c r="E19" s="17"/>
      <c r="F19" s="3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0</v>
      </c>
      <c r="U19" s="17"/>
      <c r="V19" s="17"/>
      <c r="W19" s="17"/>
      <c r="X19" s="17">
        <v>824000</v>
      </c>
      <c r="Y19" s="17">
        <v>497000</v>
      </c>
      <c r="Z19" s="17">
        <v>1099500</v>
      </c>
      <c r="AA19" s="17">
        <v>0</v>
      </c>
      <c r="AB19" s="17"/>
      <c r="AC19" s="17"/>
      <c r="AD19" s="17"/>
      <c r="AE19" s="17"/>
      <c r="AF19" s="17"/>
      <c r="AG19" s="16">
        <f t="shared" si="5"/>
        <v>2420500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>
        <f t="shared" si="4"/>
        <v>0</v>
      </c>
    </row>
    <row r="20" spans="1:43" ht="12.75">
      <c r="A20" s="22">
        <v>37</v>
      </c>
      <c r="B20" s="3" t="s">
        <v>95</v>
      </c>
      <c r="C20" s="13"/>
      <c r="D20" s="13">
        <v>3020000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>
        <v>0</v>
      </c>
      <c r="Z20" s="16"/>
      <c r="AA20" s="16"/>
      <c r="AB20" s="16"/>
      <c r="AC20" s="16"/>
      <c r="AD20" s="16">
        <v>43488000</v>
      </c>
      <c r="AE20" s="16"/>
      <c r="AF20" s="16"/>
      <c r="AG20" s="16">
        <f t="shared" si="5"/>
        <v>46508000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50">
        <f t="shared" si="4"/>
        <v>0</v>
      </c>
    </row>
    <row r="21" spans="1:43" ht="12.75">
      <c r="A21" s="22">
        <v>38</v>
      </c>
      <c r="B21" s="3" t="s">
        <v>96</v>
      </c>
      <c r="C21" s="13"/>
      <c r="D21" s="1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>
        <v>0</v>
      </c>
      <c r="Z21" s="16"/>
      <c r="AA21" s="16"/>
      <c r="AB21" s="16"/>
      <c r="AC21" s="16"/>
      <c r="AD21" s="16"/>
      <c r="AE21" s="16"/>
      <c r="AF21" s="16"/>
      <c r="AG21" s="16">
        <f t="shared" si="5"/>
        <v>0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7">
        <f t="shared" si="4"/>
        <v>0</v>
      </c>
    </row>
    <row r="22" spans="1:43" ht="12.75">
      <c r="A22" s="22">
        <v>45</v>
      </c>
      <c r="B22" s="3" t="s">
        <v>247</v>
      </c>
      <c r="C22" s="13"/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>
        <f t="shared" si="5"/>
        <v>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7">
        <f t="shared" si="4"/>
        <v>0</v>
      </c>
    </row>
    <row r="23" spans="1:43" ht="12.75">
      <c r="A23" s="22">
        <v>51</v>
      </c>
      <c r="B23" s="3" t="s">
        <v>217</v>
      </c>
      <c r="C23" s="13">
        <v>4590000</v>
      </c>
      <c r="D23" s="13">
        <v>1000000</v>
      </c>
      <c r="E23" s="16">
        <v>2040000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31683000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>
        <f t="shared" si="5"/>
        <v>39313000</v>
      </c>
      <c r="AH23" s="16">
        <v>19389000</v>
      </c>
      <c r="AI23" s="16"/>
      <c r="AJ23" s="16"/>
      <c r="AK23" s="16"/>
      <c r="AL23" s="16"/>
      <c r="AM23" s="16"/>
      <c r="AN23" s="16"/>
      <c r="AO23" s="16"/>
      <c r="AP23" s="16"/>
      <c r="AQ23" s="150">
        <f t="shared" si="4"/>
        <v>19389000</v>
      </c>
    </row>
    <row r="24" spans="1:43" ht="12.75">
      <c r="A24" s="22">
        <v>511</v>
      </c>
      <c r="B24" s="42" t="s">
        <v>105</v>
      </c>
      <c r="C24" s="13">
        <v>3600000</v>
      </c>
      <c r="D24" s="1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f t="shared" si="5"/>
        <v>3600000</v>
      </c>
      <c r="AH24" s="16">
        <v>19169000</v>
      </c>
      <c r="AI24" s="16"/>
      <c r="AJ24" s="16"/>
      <c r="AK24" s="16"/>
      <c r="AL24" s="16"/>
      <c r="AM24" s="16"/>
      <c r="AN24" s="16"/>
      <c r="AO24" s="16"/>
      <c r="AP24" s="16"/>
      <c r="AQ24" s="17">
        <f t="shared" si="4"/>
        <v>19169000</v>
      </c>
    </row>
    <row r="25" spans="1:43" ht="12.75">
      <c r="A25" s="22">
        <v>512</v>
      </c>
      <c r="B25" s="42" t="s">
        <v>106</v>
      </c>
      <c r="C25" s="13"/>
      <c r="D25" s="13">
        <v>1000000</v>
      </c>
      <c r="E25" s="16">
        <v>1920000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>
        <f t="shared" si="5"/>
        <v>2920000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7">
        <f t="shared" si="4"/>
        <v>0</v>
      </c>
    </row>
    <row r="26" spans="1:43" ht="12.75">
      <c r="A26" s="22">
        <v>513</v>
      </c>
      <c r="B26" s="42" t="s">
        <v>365</v>
      </c>
      <c r="C26" s="13"/>
      <c r="D26" s="1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f t="shared" si="5"/>
        <v>0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7">
        <f t="shared" si="4"/>
        <v>0</v>
      </c>
    </row>
    <row r="27" spans="1:43" ht="12.75">
      <c r="A27" s="22">
        <v>514</v>
      </c>
      <c r="B27" s="42" t="s">
        <v>220</v>
      </c>
      <c r="C27" s="13">
        <v>990000</v>
      </c>
      <c r="D27" s="13"/>
      <c r="E27" s="16">
        <v>120000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>
        <f t="shared" si="5"/>
        <v>1110000</v>
      </c>
      <c r="AH27" s="16">
        <v>220000</v>
      </c>
      <c r="AI27" s="16"/>
      <c r="AJ27" s="16"/>
      <c r="AK27" s="16"/>
      <c r="AL27" s="16"/>
      <c r="AM27" s="16"/>
      <c r="AN27" s="16"/>
      <c r="AO27" s="16"/>
      <c r="AP27" s="16"/>
      <c r="AQ27" s="17">
        <f t="shared" si="4"/>
        <v>220000</v>
      </c>
    </row>
    <row r="28" spans="1:43" ht="12.75">
      <c r="A28" s="22">
        <v>516</v>
      </c>
      <c r="B28" s="42" t="s">
        <v>107</v>
      </c>
      <c r="C28" s="13"/>
      <c r="D28" s="1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31683000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>
        <f t="shared" si="5"/>
        <v>31683000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7">
        <f t="shared" si="4"/>
        <v>0</v>
      </c>
    </row>
    <row r="29" spans="1:43" ht="12.75">
      <c r="A29" s="22">
        <v>52</v>
      </c>
      <c r="B29" s="3" t="s">
        <v>98</v>
      </c>
      <c r="C29" s="13">
        <v>3300000</v>
      </c>
      <c r="D29" s="13">
        <v>2580000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576000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f t="shared" si="5"/>
        <v>6456000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7">
        <f t="shared" si="4"/>
        <v>0</v>
      </c>
    </row>
    <row r="30" spans="1:43" ht="12.75">
      <c r="A30" s="22">
        <v>53</v>
      </c>
      <c r="B30" s="3" t="s">
        <v>99</v>
      </c>
      <c r="C30" s="13">
        <v>1863000</v>
      </c>
      <c r="D30" s="13">
        <v>966600</v>
      </c>
      <c r="E30" s="16">
        <v>543000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4277000</v>
      </c>
      <c r="S30" s="16"/>
      <c r="T30" s="16">
        <v>154000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>
        <f t="shared" si="5"/>
        <v>7803600</v>
      </c>
      <c r="AH30" s="16">
        <v>5176000</v>
      </c>
      <c r="AI30" s="16"/>
      <c r="AJ30" s="16"/>
      <c r="AK30" s="16"/>
      <c r="AL30" s="16"/>
      <c r="AM30" s="16"/>
      <c r="AN30" s="16"/>
      <c r="AO30" s="16"/>
      <c r="AP30" s="16"/>
      <c r="AQ30" s="150">
        <f t="shared" si="4"/>
        <v>5176000</v>
      </c>
    </row>
    <row r="31" spans="1:43" ht="12.75">
      <c r="A31" s="22">
        <v>54</v>
      </c>
      <c r="B31" s="3" t="s">
        <v>100</v>
      </c>
      <c r="C31" s="13"/>
      <c r="D31" s="13">
        <v>970000</v>
      </c>
      <c r="E31" s="16">
        <v>710000</v>
      </c>
      <c r="F31" s="16">
        <v>600000</v>
      </c>
      <c r="G31" s="16"/>
      <c r="H31" s="16"/>
      <c r="I31" s="16"/>
      <c r="J31" s="16"/>
      <c r="K31" s="16"/>
      <c r="L31" s="16"/>
      <c r="M31" s="16">
        <v>133000</v>
      </c>
      <c r="N31" s="16"/>
      <c r="O31" s="16"/>
      <c r="P31" s="16"/>
      <c r="Q31" s="16"/>
      <c r="R31" s="16">
        <v>2000000</v>
      </c>
      <c r="S31" s="16"/>
      <c r="T31" s="16">
        <v>347000</v>
      </c>
      <c r="U31" s="16">
        <v>50000</v>
      </c>
      <c r="V31" s="16"/>
      <c r="W31" s="16"/>
      <c r="X31" s="16"/>
      <c r="Y31" s="16"/>
      <c r="Z31" s="16"/>
      <c r="AA31" s="16"/>
      <c r="AB31" s="16"/>
      <c r="AC31" s="16">
        <v>30000</v>
      </c>
      <c r="AD31" s="16"/>
      <c r="AE31" s="16"/>
      <c r="AF31" s="16"/>
      <c r="AG31" s="16">
        <f t="shared" si="5"/>
        <v>4840000</v>
      </c>
      <c r="AH31" s="16">
        <v>760000</v>
      </c>
      <c r="AI31" s="16"/>
      <c r="AJ31" s="16"/>
      <c r="AK31" s="16"/>
      <c r="AL31" s="16"/>
      <c r="AM31" s="16"/>
      <c r="AN31" s="16"/>
      <c r="AO31" s="16"/>
      <c r="AP31" s="16"/>
      <c r="AQ31" s="17">
        <f t="shared" si="4"/>
        <v>760000</v>
      </c>
    </row>
    <row r="32" spans="1:43" ht="12.75">
      <c r="A32" s="22">
        <v>55</v>
      </c>
      <c r="B32" s="3" t="s">
        <v>101</v>
      </c>
      <c r="C32" s="13"/>
      <c r="D32" s="13">
        <v>4100000</v>
      </c>
      <c r="E32" s="16">
        <v>150000</v>
      </c>
      <c r="F32" s="16">
        <v>294000</v>
      </c>
      <c r="G32" s="13"/>
      <c r="H32" s="16">
        <v>1000000</v>
      </c>
      <c r="I32" s="16">
        <v>10000</v>
      </c>
      <c r="J32" s="16">
        <v>500000</v>
      </c>
      <c r="K32" s="16">
        <v>210000</v>
      </c>
      <c r="L32" s="16"/>
      <c r="M32" s="16">
        <v>311000</v>
      </c>
      <c r="N32" s="16"/>
      <c r="O32" s="16"/>
      <c r="P32" s="16"/>
      <c r="Q32" s="16"/>
      <c r="R32" s="16"/>
      <c r="S32" s="16"/>
      <c r="T32" s="16">
        <v>50000</v>
      </c>
      <c r="U32" s="16">
        <v>181000</v>
      </c>
      <c r="V32" s="16">
        <v>290000</v>
      </c>
      <c r="W32" s="16">
        <v>250000</v>
      </c>
      <c r="X32" s="16"/>
      <c r="Y32" s="16"/>
      <c r="Z32" s="16"/>
      <c r="AA32" s="16"/>
      <c r="AB32" s="16"/>
      <c r="AC32" s="16">
        <v>963000</v>
      </c>
      <c r="AD32" s="16"/>
      <c r="AE32" s="16"/>
      <c r="AF32" s="16"/>
      <c r="AG32" s="16">
        <f t="shared" si="5"/>
        <v>8309000</v>
      </c>
      <c r="AH32" s="16">
        <v>5189000</v>
      </c>
      <c r="AI32" s="16"/>
      <c r="AJ32" s="16"/>
      <c r="AK32" s="16"/>
      <c r="AL32" s="13"/>
      <c r="AM32" s="13"/>
      <c r="AN32" s="16"/>
      <c r="AO32" s="16"/>
      <c r="AP32" s="16"/>
      <c r="AQ32" s="17">
        <f t="shared" si="4"/>
        <v>5189000</v>
      </c>
    </row>
    <row r="33" spans="1:43" ht="12.75">
      <c r="A33" s="22">
        <v>55224</v>
      </c>
      <c r="B33" s="42" t="s">
        <v>108</v>
      </c>
      <c r="C33" s="13"/>
      <c r="D33" s="13">
        <v>360000</v>
      </c>
      <c r="E33" s="16"/>
      <c r="F33" s="16"/>
      <c r="G33" s="1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120000</v>
      </c>
      <c r="V33" s="16">
        <v>200000</v>
      </c>
      <c r="W33" s="16"/>
      <c r="X33" s="16"/>
      <c r="Y33" s="16"/>
      <c r="Z33" s="16"/>
      <c r="AA33" s="16"/>
      <c r="AB33" s="16"/>
      <c r="AC33" s="16">
        <v>10000</v>
      </c>
      <c r="AD33" s="16"/>
      <c r="AE33" s="16"/>
      <c r="AF33" s="16"/>
      <c r="AG33" s="16">
        <f t="shared" si="5"/>
        <v>690000</v>
      </c>
      <c r="AH33" s="16">
        <v>3600000</v>
      </c>
      <c r="AI33" s="16"/>
      <c r="AJ33" s="16"/>
      <c r="AK33" s="16"/>
      <c r="AL33" s="13"/>
      <c r="AM33" s="13"/>
      <c r="AN33" s="16"/>
      <c r="AO33" s="16"/>
      <c r="AP33" s="16"/>
      <c r="AQ33" s="17">
        <f t="shared" si="4"/>
        <v>3600000</v>
      </c>
    </row>
    <row r="34" spans="1:43" ht="12.75">
      <c r="A34" s="22">
        <v>55225</v>
      </c>
      <c r="B34" s="42" t="s">
        <v>109</v>
      </c>
      <c r="C34" s="13"/>
      <c r="D34" s="13">
        <v>200000</v>
      </c>
      <c r="E34" s="16"/>
      <c r="F34" s="16"/>
      <c r="G34" s="13"/>
      <c r="H34" s="16"/>
      <c r="I34" s="16">
        <v>10000</v>
      </c>
      <c r="J34" s="16">
        <v>500000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v>50000</v>
      </c>
      <c r="V34" s="16">
        <v>60000</v>
      </c>
      <c r="W34" s="16"/>
      <c r="X34" s="16"/>
      <c r="Y34" s="16"/>
      <c r="Z34" s="16"/>
      <c r="AA34" s="16"/>
      <c r="AB34" s="16"/>
      <c r="AC34" s="16">
        <v>32000</v>
      </c>
      <c r="AD34" s="16"/>
      <c r="AE34" s="16"/>
      <c r="AF34" s="16"/>
      <c r="AG34" s="16">
        <f t="shared" si="5"/>
        <v>852000</v>
      </c>
      <c r="AH34" s="16">
        <v>1413000</v>
      </c>
      <c r="AI34" s="16"/>
      <c r="AJ34" s="16"/>
      <c r="AK34" s="16"/>
      <c r="AL34" s="13"/>
      <c r="AM34" s="13"/>
      <c r="AN34" s="16"/>
      <c r="AO34" s="16"/>
      <c r="AP34" s="16"/>
      <c r="AQ34" s="17">
        <f t="shared" si="4"/>
        <v>1413000</v>
      </c>
    </row>
    <row r="35" spans="1:43" ht="12.75">
      <c r="A35" s="22">
        <v>56</v>
      </c>
      <c r="B35" s="3" t="s">
        <v>102</v>
      </c>
      <c r="C35" s="13"/>
      <c r="D35" s="13">
        <v>1823500</v>
      </c>
      <c r="E35" s="16">
        <v>332000</v>
      </c>
      <c r="F35" s="16">
        <v>241000</v>
      </c>
      <c r="G35" s="16"/>
      <c r="H35" s="16">
        <v>270000</v>
      </c>
      <c r="I35" s="16">
        <v>2700</v>
      </c>
      <c r="J35" s="16">
        <v>135000</v>
      </c>
      <c r="K35" s="16">
        <v>57000</v>
      </c>
      <c r="L35" s="16"/>
      <c r="M35" s="16">
        <v>52000</v>
      </c>
      <c r="N35" s="16">
        <v>19000</v>
      </c>
      <c r="O35" s="16"/>
      <c r="P35" s="16"/>
      <c r="Q35" s="16"/>
      <c r="R35" s="16">
        <v>540000</v>
      </c>
      <c r="S35" s="16"/>
      <c r="T35" s="16">
        <v>73000</v>
      </c>
      <c r="U35" s="16">
        <v>62000</v>
      </c>
      <c r="V35" s="16">
        <v>73000</v>
      </c>
      <c r="W35" s="16"/>
      <c r="X35" s="16"/>
      <c r="Y35" s="16"/>
      <c r="Z35" s="16"/>
      <c r="AA35" s="16"/>
      <c r="AB35" s="16"/>
      <c r="AC35" s="16">
        <v>42500</v>
      </c>
      <c r="AD35" s="16"/>
      <c r="AE35" s="16"/>
      <c r="AF35" s="16"/>
      <c r="AG35" s="16">
        <f t="shared" si="5"/>
        <v>3722700</v>
      </c>
      <c r="AH35" s="16">
        <v>1705000</v>
      </c>
      <c r="AI35" s="16"/>
      <c r="AJ35" s="16">
        <v>2651000</v>
      </c>
      <c r="AK35" s="16"/>
      <c r="AL35" s="16"/>
      <c r="AM35" s="16"/>
      <c r="AN35" s="16"/>
      <c r="AO35" s="16"/>
      <c r="AP35" s="16"/>
      <c r="AQ35" s="17">
        <f>SUM(AH35:AP35)</f>
        <v>4356000</v>
      </c>
    </row>
    <row r="36" spans="1:43" ht="12.75">
      <c r="A36" s="22">
        <v>57</v>
      </c>
      <c r="B36" s="3" t="s">
        <v>103</v>
      </c>
      <c r="C36" s="13"/>
      <c r="D36" s="13">
        <v>26895000</v>
      </c>
      <c r="E36" s="16">
        <v>385000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>
        <f t="shared" si="5"/>
        <v>27280000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50">
        <f t="shared" si="4"/>
        <v>0</v>
      </c>
    </row>
    <row r="37" spans="1:43" ht="12.75">
      <c r="A37" s="22">
        <v>58</v>
      </c>
      <c r="B37" s="3" t="s">
        <v>104</v>
      </c>
      <c r="C37" s="13"/>
      <c r="D37" s="13"/>
      <c r="E37" s="16"/>
      <c r="F37" s="16"/>
      <c r="G37" s="16"/>
      <c r="H37" s="16"/>
      <c r="I37" s="16"/>
      <c r="J37" s="16"/>
      <c r="K37" s="16"/>
      <c r="L37" s="16"/>
      <c r="M37" s="16"/>
      <c r="N37" s="16">
        <v>71000</v>
      </c>
      <c r="O37" s="16">
        <v>2000000</v>
      </c>
      <c r="P37" s="16">
        <v>4282000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>
        <f t="shared" si="5"/>
        <v>6353000</v>
      </c>
      <c r="AH37" s="16"/>
      <c r="AI37" s="16"/>
      <c r="AJ37" s="16">
        <v>9818000</v>
      </c>
      <c r="AK37" s="16"/>
      <c r="AL37" s="16"/>
      <c r="AM37" s="16"/>
      <c r="AN37" s="16"/>
      <c r="AO37" s="16"/>
      <c r="AP37" s="16"/>
      <c r="AQ37" s="17">
        <f t="shared" si="4"/>
        <v>9818000</v>
      </c>
    </row>
    <row r="38" spans="1:43" ht="12.75">
      <c r="A38" s="22">
        <v>59</v>
      </c>
      <c r="B38" s="3" t="s">
        <v>366</v>
      </c>
      <c r="C38" s="13"/>
      <c r="D38" s="13">
        <v>28397726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0</v>
      </c>
      <c r="AA38" s="16"/>
      <c r="AB38" s="16">
        <v>11939000</v>
      </c>
      <c r="AC38" s="16"/>
      <c r="AD38" s="16"/>
      <c r="AE38" s="16"/>
      <c r="AF38" s="16"/>
      <c r="AG38" s="149">
        <f t="shared" si="5"/>
        <v>40336726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7">
        <f t="shared" si="4"/>
        <v>0</v>
      </c>
    </row>
    <row r="39" spans="1:43" ht="12.75">
      <c r="A39" s="33"/>
      <c r="B39" s="7" t="s">
        <v>52</v>
      </c>
      <c r="C39" s="14">
        <f>SUM(C15:C23,C29:C32,C35:C38)</f>
        <v>9753000</v>
      </c>
      <c r="D39" s="14">
        <f>SUM(D15:D23,D29:D32,D35:D38)</f>
        <v>69752826</v>
      </c>
      <c r="E39" s="14">
        <f aca="true" t="shared" si="6" ref="E39:AC39">SUM(E15:E23,E29:E32,E35:E38)</f>
        <v>4160000</v>
      </c>
      <c r="F39" s="14">
        <f t="shared" si="6"/>
        <v>1135000</v>
      </c>
      <c r="G39" s="14">
        <f t="shared" si="6"/>
        <v>0</v>
      </c>
      <c r="H39" s="14">
        <f t="shared" si="6"/>
        <v>1270000</v>
      </c>
      <c r="I39" s="14">
        <f t="shared" si="6"/>
        <v>12700</v>
      </c>
      <c r="J39" s="14">
        <f t="shared" si="6"/>
        <v>635000</v>
      </c>
      <c r="K39" s="14">
        <f t="shared" si="6"/>
        <v>267000</v>
      </c>
      <c r="L39" s="14">
        <f t="shared" si="6"/>
        <v>0</v>
      </c>
      <c r="M39" s="14">
        <f t="shared" si="6"/>
        <v>496000</v>
      </c>
      <c r="N39" s="14">
        <f t="shared" si="6"/>
        <v>90000</v>
      </c>
      <c r="O39" s="14">
        <f t="shared" si="6"/>
        <v>2000000</v>
      </c>
      <c r="P39" s="14">
        <f t="shared" si="6"/>
        <v>4282000</v>
      </c>
      <c r="Q39" s="14">
        <f t="shared" si="6"/>
        <v>0</v>
      </c>
      <c r="R39" s="14">
        <f t="shared" si="6"/>
        <v>38500000</v>
      </c>
      <c r="S39" s="14">
        <f t="shared" si="6"/>
        <v>0</v>
      </c>
      <c r="T39" s="14">
        <f t="shared" si="6"/>
        <v>1200000</v>
      </c>
      <c r="U39" s="14">
        <f t="shared" si="6"/>
        <v>293000</v>
      </c>
      <c r="V39" s="14">
        <f t="shared" si="6"/>
        <v>363000</v>
      </c>
      <c r="W39" s="14">
        <f t="shared" si="6"/>
        <v>250000</v>
      </c>
      <c r="X39" s="14">
        <f t="shared" si="6"/>
        <v>3878000</v>
      </c>
      <c r="Y39" s="14">
        <f t="shared" si="6"/>
        <v>2337000</v>
      </c>
      <c r="Z39" s="14">
        <f>SUM(Z15:Z23,Z29:Z32,Z35:Z38)</f>
        <v>5178000</v>
      </c>
      <c r="AA39" s="14">
        <f>SUM(AA15:AA23,AA29:AA32,AA35:AA38)</f>
        <v>0</v>
      </c>
      <c r="AB39" s="14">
        <f t="shared" si="6"/>
        <v>11939000</v>
      </c>
      <c r="AC39" s="14">
        <f t="shared" si="6"/>
        <v>4535500</v>
      </c>
      <c r="AD39" s="14">
        <f>SUM(AD15:AD23,AD29:AD32,AD35:AD38)</f>
        <v>43488000</v>
      </c>
      <c r="AE39" s="14">
        <f>SUM(AE15:AE23,AE29:AE32,AE35:AE38)</f>
        <v>0</v>
      </c>
      <c r="AF39" s="14">
        <f>SUM(AF15:AF23,AF29:AF32,AF35:AF38)</f>
        <v>0</v>
      </c>
      <c r="AG39" s="83">
        <f>SUM(C39:AF39)</f>
        <v>205815026</v>
      </c>
      <c r="AH39" s="14">
        <f aca="true" t="shared" si="7" ref="AH39:AQ39">SUM(AH15:AH23,AH29:AH32,AH35:AH38)</f>
        <v>32219000</v>
      </c>
      <c r="AI39" s="14">
        <f t="shared" si="7"/>
        <v>0</v>
      </c>
      <c r="AJ39" s="14">
        <f t="shared" si="7"/>
        <v>12469000</v>
      </c>
      <c r="AK39" s="14">
        <f t="shared" si="7"/>
        <v>0</v>
      </c>
      <c r="AL39" s="14">
        <f t="shared" si="7"/>
        <v>0</v>
      </c>
      <c r="AM39" s="14">
        <f t="shared" si="7"/>
        <v>0</v>
      </c>
      <c r="AN39" s="14">
        <f t="shared" si="7"/>
        <v>0</v>
      </c>
      <c r="AO39" s="14">
        <f t="shared" si="7"/>
        <v>0</v>
      </c>
      <c r="AP39" s="14">
        <f t="shared" si="7"/>
        <v>0</v>
      </c>
      <c r="AQ39" s="14">
        <f t="shared" si="7"/>
        <v>44688000</v>
      </c>
    </row>
    <row r="40" spans="1:43" ht="12.75">
      <c r="A40" s="23"/>
      <c r="B40" s="34"/>
      <c r="C40" s="34"/>
      <c r="D40" s="34"/>
      <c r="E40" s="57"/>
      <c r="F40" s="57"/>
      <c r="G40" s="57"/>
      <c r="H40" s="57"/>
      <c r="I40" s="57"/>
      <c r="J40" s="59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35"/>
      <c r="AE40" s="35"/>
      <c r="AF40" s="35"/>
      <c r="AG40" s="35"/>
      <c r="AH40" s="58"/>
      <c r="AI40" s="58"/>
      <c r="AJ40" s="58"/>
      <c r="AK40" s="35"/>
      <c r="AL40" s="57"/>
      <c r="AM40" s="57"/>
      <c r="AN40" s="58"/>
      <c r="AO40" s="58"/>
      <c r="AP40" s="35"/>
      <c r="AQ40" s="35"/>
    </row>
    <row r="41" spans="1:43" ht="12.75">
      <c r="A41" s="33"/>
      <c r="B41" s="7" t="s">
        <v>53</v>
      </c>
      <c r="C41" s="14">
        <f aca="true" t="shared" si="8" ref="C41:AQ41">C14-C39</f>
        <v>-9753000</v>
      </c>
      <c r="D41" s="14">
        <f t="shared" si="8"/>
        <v>8003200</v>
      </c>
      <c r="E41" s="14">
        <f t="shared" si="8"/>
        <v>-1660000</v>
      </c>
      <c r="F41" s="14">
        <f t="shared" si="8"/>
        <v>-1135000</v>
      </c>
      <c r="G41" s="14">
        <f t="shared" si="8"/>
        <v>0</v>
      </c>
      <c r="H41" s="14">
        <f t="shared" si="8"/>
        <v>-1270000</v>
      </c>
      <c r="I41" s="14">
        <f t="shared" si="8"/>
        <v>17300</v>
      </c>
      <c r="J41" s="14">
        <f t="shared" si="8"/>
        <v>-635000</v>
      </c>
      <c r="K41" s="14">
        <f t="shared" si="8"/>
        <v>-267000</v>
      </c>
      <c r="L41" s="14">
        <f t="shared" si="8"/>
        <v>42410000</v>
      </c>
      <c r="M41" s="14">
        <f t="shared" si="8"/>
        <v>-246000</v>
      </c>
      <c r="N41" s="14">
        <f t="shared" si="8"/>
        <v>-50000</v>
      </c>
      <c r="O41" s="14">
        <f t="shared" si="8"/>
        <v>-2000000</v>
      </c>
      <c r="P41" s="14">
        <f t="shared" si="8"/>
        <v>-3062000</v>
      </c>
      <c r="Q41" s="14">
        <f t="shared" si="8"/>
        <v>0</v>
      </c>
      <c r="R41" s="14">
        <f t="shared" si="8"/>
        <v>0</v>
      </c>
      <c r="S41" s="14">
        <f t="shared" si="8"/>
        <v>0</v>
      </c>
      <c r="T41" s="14">
        <f t="shared" si="8"/>
        <v>0</v>
      </c>
      <c r="U41" s="14">
        <f t="shared" si="8"/>
        <v>-143000</v>
      </c>
      <c r="V41" s="14">
        <f t="shared" si="8"/>
        <v>-303000</v>
      </c>
      <c r="W41" s="14">
        <f t="shared" si="8"/>
        <v>0</v>
      </c>
      <c r="X41" s="14">
        <f t="shared" si="8"/>
        <v>-353000</v>
      </c>
      <c r="Y41" s="14">
        <f t="shared" si="8"/>
        <v>-2337000</v>
      </c>
      <c r="Z41" s="14">
        <f t="shared" si="8"/>
        <v>-3440000</v>
      </c>
      <c r="AA41" s="14">
        <f t="shared" si="8"/>
        <v>1636000</v>
      </c>
      <c r="AB41" s="14">
        <f t="shared" si="8"/>
        <v>-11939000</v>
      </c>
      <c r="AC41" s="14">
        <f t="shared" si="8"/>
        <v>-3435500</v>
      </c>
      <c r="AD41" s="14">
        <f t="shared" si="8"/>
        <v>-10038000</v>
      </c>
      <c r="AE41" s="14">
        <f t="shared" si="8"/>
        <v>0</v>
      </c>
      <c r="AF41" s="14">
        <f t="shared" si="8"/>
        <v>0</v>
      </c>
      <c r="AG41" s="14">
        <f t="shared" si="8"/>
        <v>0</v>
      </c>
      <c r="AH41" s="14">
        <f t="shared" si="8"/>
        <v>0</v>
      </c>
      <c r="AI41" s="14">
        <f t="shared" si="8"/>
        <v>0</v>
      </c>
      <c r="AJ41" s="14">
        <f t="shared" si="8"/>
        <v>0</v>
      </c>
      <c r="AK41" s="14">
        <f t="shared" si="8"/>
        <v>0</v>
      </c>
      <c r="AL41" s="14">
        <f t="shared" si="8"/>
        <v>0</v>
      </c>
      <c r="AM41" s="14">
        <f t="shared" si="8"/>
        <v>0</v>
      </c>
      <c r="AN41" s="14">
        <f t="shared" si="8"/>
        <v>0</v>
      </c>
      <c r="AO41" s="14">
        <f t="shared" si="8"/>
        <v>0</v>
      </c>
      <c r="AP41" s="14">
        <f t="shared" si="8"/>
        <v>0</v>
      </c>
      <c r="AQ41" s="14">
        <f t="shared" si="8"/>
        <v>0</v>
      </c>
    </row>
  </sheetData>
  <sheetProtection/>
  <mergeCells count="6">
    <mergeCell ref="E1:R1"/>
    <mergeCell ref="S1:AG1"/>
    <mergeCell ref="AH3:AP3"/>
    <mergeCell ref="AF2:AG2"/>
    <mergeCell ref="Q2:R2"/>
    <mergeCell ref="AP2:AQ2"/>
  </mergeCells>
  <printOptions/>
  <pageMargins left="0.5" right="0.7874015748031497" top="1.220472440944882" bottom="1.062992125984252" header="0.7874015748031497" footer="0.7874015748031497"/>
  <pageSetup fitToHeight="2" horizontalDpi="300" verticalDpi="300" orientation="landscape" paperSize="9" scale="70" r:id="rId1"/>
  <headerFooter alignWithMargins="0">
    <oddHeader>&amp;C&amp;"Times New Roman,Normál"&amp;12 2016. évi költségvetés
A BEVÉTELEK ÉS A KIADÁSOK SZAKFELADATONKÉNTI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34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28.8515625" style="0" customWidth="1"/>
    <col min="2" max="2" width="11.140625" style="0" bestFit="1" customWidth="1"/>
    <col min="4" max="4" width="11.00390625" style="0" customWidth="1"/>
    <col min="5" max="5" width="12.8515625" style="0" customWidth="1"/>
    <col min="6" max="6" width="10.7109375" style="0" customWidth="1"/>
  </cols>
  <sheetData>
    <row r="4" spans="1:6" ht="12.75" customHeight="1">
      <c r="A4" s="165" t="s">
        <v>167</v>
      </c>
      <c r="B4" s="165"/>
      <c r="C4" s="165"/>
      <c r="D4" s="165"/>
      <c r="E4" s="165"/>
      <c r="F4" s="165"/>
    </row>
    <row r="5" spans="1:5" ht="12.75">
      <c r="A5" s="10"/>
      <c r="B5" s="11"/>
      <c r="E5" s="11" t="s">
        <v>132</v>
      </c>
    </row>
    <row r="6" spans="1:6" ht="12.75" customHeight="1">
      <c r="A6" s="170" t="s">
        <v>133</v>
      </c>
      <c r="B6" s="166" t="s">
        <v>325</v>
      </c>
      <c r="C6" s="167"/>
      <c r="D6" s="172" t="s">
        <v>326</v>
      </c>
      <c r="E6" s="167"/>
      <c r="F6" s="168"/>
    </row>
    <row r="7" spans="1:6" ht="12.75">
      <c r="A7" s="171"/>
      <c r="B7" s="84" t="s">
        <v>135</v>
      </c>
      <c r="C7" s="118" t="s">
        <v>134</v>
      </c>
      <c r="D7" s="119" t="s">
        <v>135</v>
      </c>
      <c r="E7" s="120" t="s">
        <v>268</v>
      </c>
      <c r="F7" s="120" t="s">
        <v>134</v>
      </c>
    </row>
    <row r="8" spans="1:6" ht="12.75">
      <c r="A8" s="87" t="s">
        <v>136</v>
      </c>
      <c r="B8" s="88">
        <v>1000000</v>
      </c>
      <c r="C8" s="88">
        <v>1000000</v>
      </c>
      <c r="D8" s="88">
        <v>1000000</v>
      </c>
      <c r="E8" s="88"/>
      <c r="F8" s="88"/>
    </row>
    <row r="9" spans="1:6" ht="12.75">
      <c r="A9" s="87" t="s">
        <v>137</v>
      </c>
      <c r="B9" s="88">
        <v>30000</v>
      </c>
      <c r="C9" s="88"/>
      <c r="D9" s="88">
        <v>100000</v>
      </c>
      <c r="E9" s="88"/>
      <c r="F9" s="88"/>
    </row>
    <row r="10" spans="1:6" ht="12.75">
      <c r="A10" s="87" t="s">
        <v>315</v>
      </c>
      <c r="B10" s="88">
        <v>600000</v>
      </c>
      <c r="C10" s="88">
        <v>600000</v>
      </c>
      <c r="D10" s="88">
        <v>600000</v>
      </c>
      <c r="E10" s="88"/>
      <c r="F10" s="88"/>
    </row>
    <row r="11" spans="1:6" ht="12.75">
      <c r="A11" s="87" t="s">
        <v>218</v>
      </c>
      <c r="B11" s="88"/>
      <c r="C11" s="88"/>
      <c r="D11" s="88"/>
      <c r="E11" s="88"/>
      <c r="F11" s="88"/>
    </row>
    <row r="12" spans="1:6" ht="12.75">
      <c r="A12" s="87" t="s">
        <v>168</v>
      </c>
      <c r="B12" s="88"/>
      <c r="C12" s="88"/>
      <c r="D12" s="88">
        <v>0</v>
      </c>
      <c r="E12" s="88"/>
      <c r="F12" s="88"/>
    </row>
    <row r="13" spans="1:6" ht="12.75">
      <c r="A13" s="87" t="s">
        <v>273</v>
      </c>
      <c r="B13" s="88"/>
      <c r="C13" s="88"/>
      <c r="D13" s="88"/>
      <c r="E13" s="88"/>
      <c r="F13" s="88"/>
    </row>
    <row r="14" spans="1:6" ht="12.75">
      <c r="A14" s="87" t="s">
        <v>297</v>
      </c>
      <c r="B14" s="88">
        <v>9000000</v>
      </c>
      <c r="C14" s="88">
        <v>4500000</v>
      </c>
      <c r="D14" s="88"/>
      <c r="E14" s="88"/>
      <c r="F14" s="88"/>
    </row>
    <row r="15" spans="1:6" ht="12.75">
      <c r="A15" s="87" t="s">
        <v>316</v>
      </c>
      <c r="B15" s="88"/>
      <c r="C15" s="88"/>
      <c r="D15" s="88"/>
      <c r="E15" s="88"/>
      <c r="F15" s="88"/>
    </row>
    <row r="16" spans="1:6" ht="12.75">
      <c r="A16" s="87" t="s">
        <v>138</v>
      </c>
      <c r="B16" s="88">
        <v>370000</v>
      </c>
      <c r="C16" s="88">
        <v>90000</v>
      </c>
      <c r="D16" s="88">
        <v>370000</v>
      </c>
      <c r="E16" s="88"/>
      <c r="F16" s="88"/>
    </row>
    <row r="17" spans="1:6" ht="12.75">
      <c r="A17" s="85" t="s">
        <v>139</v>
      </c>
      <c r="B17" s="86">
        <f>SUM(B8:B16)</f>
        <v>11000000</v>
      </c>
      <c r="C17" s="86">
        <f>SUM(C8:C16)</f>
        <v>6190000</v>
      </c>
      <c r="D17" s="86">
        <f>SUM(D8:D16)</f>
        <v>2070000</v>
      </c>
      <c r="E17" s="86">
        <f>SUM(E8:E16)</f>
        <v>0</v>
      </c>
      <c r="F17" s="86">
        <f>SUM(F8:F16)</f>
        <v>0</v>
      </c>
    </row>
    <row r="24" ht="12.75" customHeight="1"/>
    <row r="26" spans="1:6" ht="12.75">
      <c r="A26" s="165" t="s">
        <v>8</v>
      </c>
      <c r="B26" s="165"/>
      <c r="C26" s="165"/>
      <c r="D26" s="165"/>
      <c r="E26" s="165"/>
      <c r="F26" s="165"/>
    </row>
    <row r="27" spans="1:6" ht="12.75">
      <c r="A27" s="10"/>
      <c r="B27" s="11"/>
      <c r="E27" s="11"/>
      <c r="F27" s="15" t="s">
        <v>132</v>
      </c>
    </row>
    <row r="28" spans="1:6" ht="12.75" customHeight="1">
      <c r="A28" s="170" t="s">
        <v>9</v>
      </c>
      <c r="B28" s="166" t="s">
        <v>325</v>
      </c>
      <c r="C28" s="167"/>
      <c r="D28" s="172" t="s">
        <v>326</v>
      </c>
      <c r="E28" s="167"/>
      <c r="F28" s="168"/>
    </row>
    <row r="29" spans="1:6" ht="12.75">
      <c r="A29" s="171"/>
      <c r="B29" s="84" t="s">
        <v>135</v>
      </c>
      <c r="C29" s="118" t="s">
        <v>134</v>
      </c>
      <c r="D29" s="119" t="s">
        <v>135</v>
      </c>
      <c r="E29" s="120" t="s">
        <v>268</v>
      </c>
      <c r="F29" s="120" t="s">
        <v>134</v>
      </c>
    </row>
    <row r="30" spans="1:6" ht="12.75">
      <c r="A30" s="87" t="s">
        <v>10</v>
      </c>
      <c r="B30" s="88">
        <v>100000</v>
      </c>
      <c r="C30" s="88">
        <v>24990</v>
      </c>
      <c r="D30" s="88">
        <v>50000</v>
      </c>
      <c r="E30" s="88"/>
      <c r="F30" s="88"/>
    </row>
    <row r="31" spans="1:6" ht="12.75">
      <c r="A31" s="87" t="s">
        <v>11</v>
      </c>
      <c r="B31" s="88">
        <v>815000</v>
      </c>
      <c r="C31" s="88">
        <v>873000</v>
      </c>
      <c r="D31" s="88">
        <v>873000</v>
      </c>
      <c r="E31" s="88"/>
      <c r="F31" s="88">
        <v>0</v>
      </c>
    </row>
    <row r="32" spans="1:6" ht="12.75">
      <c r="A32" s="87" t="s">
        <v>296</v>
      </c>
      <c r="B32" s="88"/>
      <c r="C32" s="88"/>
      <c r="D32" s="88"/>
      <c r="E32" s="88"/>
      <c r="F32" s="88"/>
    </row>
    <row r="33" spans="1:6" ht="12.75">
      <c r="A33" s="87"/>
      <c r="B33" s="88"/>
      <c r="C33" s="88">
        <v>0</v>
      </c>
      <c r="D33" s="88"/>
      <c r="E33" s="88"/>
      <c r="F33" s="88">
        <v>0</v>
      </c>
    </row>
    <row r="34" spans="1:6" ht="12.75">
      <c r="A34" s="85" t="s">
        <v>139</v>
      </c>
      <c r="B34" s="86">
        <f>SUM(B30:B33)</f>
        <v>915000</v>
      </c>
      <c r="C34" s="86">
        <f>SUM(C30:C33)</f>
        <v>897990</v>
      </c>
      <c r="D34" s="86">
        <f>SUM(D30:D33)</f>
        <v>923000</v>
      </c>
      <c r="E34" s="86">
        <f>SUM(E30:E33)</f>
        <v>0</v>
      </c>
      <c r="F34" s="86">
        <f>SUM(F30:F33)</f>
        <v>0</v>
      </c>
    </row>
  </sheetData>
  <sheetProtection/>
  <mergeCells count="8">
    <mergeCell ref="A26:F26"/>
    <mergeCell ref="A28:A29"/>
    <mergeCell ref="B28:C28"/>
    <mergeCell ref="D28:F28"/>
    <mergeCell ref="A4:F4"/>
    <mergeCell ref="A6:A7"/>
    <mergeCell ref="B6:C6"/>
    <mergeCell ref="D6:F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&amp;C2016.évi Költségvetés
TÁMOGATÁSOK&amp;R3.sz.melléklet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3">
      <selection activeCell="D19" sqref="D19"/>
    </sheetView>
  </sheetViews>
  <sheetFormatPr defaultColWidth="9.140625" defaultRowHeight="12.75"/>
  <cols>
    <col min="1" max="1" width="18.28125" style="0" customWidth="1"/>
  </cols>
  <sheetData>
    <row r="5" spans="1:9" ht="12.75">
      <c r="A5" s="4"/>
      <c r="B5" s="5"/>
      <c r="C5" s="5"/>
      <c r="D5" s="5"/>
      <c r="E5" s="5"/>
      <c r="F5" s="5"/>
      <c r="G5" s="5"/>
      <c r="H5" s="5"/>
      <c r="I5" s="6" t="s">
        <v>117</v>
      </c>
    </row>
    <row r="6" spans="1:9" ht="12.75">
      <c r="A6" s="95" t="s">
        <v>118</v>
      </c>
      <c r="B6" s="173" t="s">
        <v>119</v>
      </c>
      <c r="C6" s="173"/>
      <c r="D6" s="173"/>
      <c r="E6" s="173"/>
      <c r="F6" s="173"/>
      <c r="G6" s="173"/>
      <c r="H6" s="173"/>
      <c r="I6" s="173"/>
    </row>
    <row r="7" spans="1:9" ht="51">
      <c r="A7" s="95"/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  <c r="I7" s="93" t="s">
        <v>127</v>
      </c>
    </row>
    <row r="8" spans="1:9" ht="12.75">
      <c r="A8" s="87" t="s">
        <v>298</v>
      </c>
      <c r="B8" s="87">
        <v>0</v>
      </c>
      <c r="C8" s="87">
        <v>1</v>
      </c>
      <c r="D8" s="87">
        <v>0</v>
      </c>
      <c r="E8" s="87">
        <v>0</v>
      </c>
      <c r="F8" s="87"/>
      <c r="G8" s="87">
        <v>0</v>
      </c>
      <c r="H8" s="87">
        <v>1</v>
      </c>
      <c r="I8" s="112">
        <f>SUM(B8:H8)</f>
        <v>2</v>
      </c>
    </row>
    <row r="9" spans="1:9" ht="12.75">
      <c r="A9" s="87" t="s">
        <v>270</v>
      </c>
      <c r="B9" s="87"/>
      <c r="C9" s="87"/>
      <c r="D9" s="87">
        <v>0</v>
      </c>
      <c r="E9" s="87">
        <v>0</v>
      </c>
      <c r="F9" s="87"/>
      <c r="G9" s="87"/>
      <c r="H9" s="87"/>
      <c r="I9" s="112">
        <f>SUM(B9:H9)</f>
        <v>0</v>
      </c>
    </row>
    <row r="10" spans="1:9" ht="12.75">
      <c r="A10" s="87" t="s">
        <v>301</v>
      </c>
      <c r="B10" s="87"/>
      <c r="C10" s="87"/>
      <c r="D10" s="87">
        <v>0</v>
      </c>
      <c r="E10" s="87">
        <v>0</v>
      </c>
      <c r="F10" s="87"/>
      <c r="G10" s="87"/>
      <c r="H10" s="87"/>
      <c r="I10" s="112">
        <f>SUM(B10:H10)</f>
        <v>0</v>
      </c>
    </row>
    <row r="11" spans="1:9" ht="12.75">
      <c r="A11" s="95" t="s">
        <v>128</v>
      </c>
      <c r="B11" s="95">
        <f aca="true" t="shared" si="0" ref="B11:I11">SUM(B8:B10)</f>
        <v>0</v>
      </c>
      <c r="C11" s="95">
        <f t="shared" si="0"/>
        <v>1</v>
      </c>
      <c r="D11" s="95">
        <f t="shared" si="0"/>
        <v>0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5">
        <f t="shared" si="0"/>
        <v>1</v>
      </c>
      <c r="I11" s="95">
        <f t="shared" si="0"/>
        <v>2</v>
      </c>
    </row>
    <row r="12" spans="1:9" ht="12.75">
      <c r="A12" s="87" t="s">
        <v>141</v>
      </c>
      <c r="B12" s="87"/>
      <c r="C12" s="87">
        <v>2</v>
      </c>
      <c r="D12" s="87"/>
      <c r="E12" s="87">
        <v>3</v>
      </c>
      <c r="F12" s="87">
        <v>1</v>
      </c>
      <c r="G12" s="87"/>
      <c r="H12" s="87"/>
      <c r="I12" s="112">
        <f>SUM(B12:H12)</f>
        <v>6</v>
      </c>
    </row>
    <row r="13" spans="1:9" ht="12.75">
      <c r="A13" s="87" t="s">
        <v>129</v>
      </c>
      <c r="B13" s="87"/>
      <c r="C13" s="87"/>
      <c r="D13" s="87"/>
      <c r="E13" s="87"/>
      <c r="F13" s="87"/>
      <c r="G13" s="87"/>
      <c r="H13" s="87"/>
      <c r="I13" s="112">
        <f>SUM(B13:H13)</f>
        <v>0</v>
      </c>
    </row>
    <row r="14" spans="1:9" ht="12.75">
      <c r="A14" s="95" t="s">
        <v>130</v>
      </c>
      <c r="B14" s="95">
        <f aca="true" t="shared" si="1" ref="B14:I14">SUM(B12:B13)</f>
        <v>0</v>
      </c>
      <c r="C14" s="95">
        <f t="shared" si="1"/>
        <v>2</v>
      </c>
      <c r="D14" s="95">
        <f t="shared" si="1"/>
        <v>0</v>
      </c>
      <c r="E14" s="95">
        <f t="shared" si="1"/>
        <v>3</v>
      </c>
      <c r="F14" s="95">
        <f t="shared" si="1"/>
        <v>1</v>
      </c>
      <c r="G14" s="95">
        <f t="shared" si="1"/>
        <v>0</v>
      </c>
      <c r="H14" s="95">
        <f t="shared" si="1"/>
        <v>0</v>
      </c>
      <c r="I14" s="95">
        <f t="shared" si="1"/>
        <v>6</v>
      </c>
    </row>
    <row r="15" spans="1:9" ht="12.75">
      <c r="A15" s="95" t="s">
        <v>131</v>
      </c>
      <c r="B15" s="95">
        <f>SUM(B11+B14)</f>
        <v>0</v>
      </c>
      <c r="C15" s="95">
        <f aca="true" t="shared" si="2" ref="C15:I15">SUM(C11+C14)</f>
        <v>3</v>
      </c>
      <c r="D15" s="95">
        <f t="shared" si="2"/>
        <v>0</v>
      </c>
      <c r="E15" s="95">
        <f t="shared" si="2"/>
        <v>3</v>
      </c>
      <c r="F15" s="95">
        <f t="shared" si="2"/>
        <v>1</v>
      </c>
      <c r="G15" s="95">
        <f t="shared" si="2"/>
        <v>0</v>
      </c>
      <c r="H15" s="95">
        <f t="shared" si="2"/>
        <v>1</v>
      </c>
      <c r="I15" s="95">
        <f t="shared" si="2"/>
        <v>8</v>
      </c>
    </row>
    <row r="16" ht="12.75">
      <c r="I16" s="9"/>
    </row>
    <row r="23" spans="7:9" ht="12.75">
      <c r="G23" s="165" t="s">
        <v>311</v>
      </c>
      <c r="H23" s="165"/>
      <c r="I23" s="165"/>
    </row>
    <row r="25" spans="2:6" ht="12.75">
      <c r="B25" s="165" t="s">
        <v>7</v>
      </c>
      <c r="C25" s="165"/>
      <c r="D25" s="165"/>
      <c r="E25" s="165"/>
      <c r="F25" s="165"/>
    </row>
    <row r="27" spans="1:9" ht="12.75">
      <c r="A27" s="4"/>
      <c r="B27" s="5"/>
      <c r="C27" s="5"/>
      <c r="D27" s="5"/>
      <c r="E27" s="5"/>
      <c r="F27" s="5"/>
      <c r="G27" s="5"/>
      <c r="H27" s="5"/>
      <c r="I27" s="6" t="s">
        <v>117</v>
      </c>
    </row>
    <row r="28" spans="1:9" ht="12.75">
      <c r="A28" s="95" t="s">
        <v>118</v>
      </c>
      <c r="B28" s="173" t="s">
        <v>119</v>
      </c>
      <c r="C28" s="173"/>
      <c r="D28" s="173"/>
      <c r="E28" s="173"/>
      <c r="F28" s="173"/>
      <c r="G28" s="173"/>
      <c r="H28" s="173"/>
      <c r="I28" s="173"/>
    </row>
    <row r="29" spans="1:9" ht="51">
      <c r="A29" s="95"/>
      <c r="B29" s="93" t="s">
        <v>120</v>
      </c>
      <c r="C29" s="93" t="s">
        <v>121</v>
      </c>
      <c r="D29" s="93" t="s">
        <v>122</v>
      </c>
      <c r="E29" s="93" t="s">
        <v>123</v>
      </c>
      <c r="F29" s="93" t="s">
        <v>124</v>
      </c>
      <c r="G29" s="93" t="s">
        <v>125</v>
      </c>
      <c r="H29" s="93" t="s">
        <v>126</v>
      </c>
      <c r="I29" s="93" t="s">
        <v>127</v>
      </c>
    </row>
    <row r="30" spans="1:9" ht="12.75">
      <c r="A30" s="87" t="s">
        <v>269</v>
      </c>
      <c r="B30" s="87">
        <v>32</v>
      </c>
      <c r="C30" s="87">
        <v>0</v>
      </c>
      <c r="D30" s="87"/>
      <c r="E30" s="87">
        <v>0</v>
      </c>
      <c r="F30" s="87"/>
      <c r="G30" s="87">
        <v>0</v>
      </c>
      <c r="H30" s="87">
        <v>0</v>
      </c>
      <c r="I30" s="112">
        <f>SUM(B30:H30)</f>
        <v>32</v>
      </c>
    </row>
    <row r="31" spans="1:9" ht="12.75">
      <c r="A31" s="87"/>
      <c r="B31" s="87"/>
      <c r="C31" s="87"/>
      <c r="D31" s="87"/>
      <c r="E31" s="87"/>
      <c r="F31" s="87"/>
      <c r="G31" s="87"/>
      <c r="H31" s="87"/>
      <c r="I31" s="112"/>
    </row>
    <row r="32" spans="1:9" ht="12.75">
      <c r="A32" s="95" t="s">
        <v>131</v>
      </c>
      <c r="B32" s="95">
        <f aca="true" t="shared" si="3" ref="B32:I32">SUM(B30:B31)</f>
        <v>32</v>
      </c>
      <c r="C32" s="95">
        <f t="shared" si="3"/>
        <v>0</v>
      </c>
      <c r="D32" s="95">
        <f t="shared" si="3"/>
        <v>0</v>
      </c>
      <c r="E32" s="95">
        <f t="shared" si="3"/>
        <v>0</v>
      </c>
      <c r="F32" s="95">
        <f t="shared" si="3"/>
        <v>0</v>
      </c>
      <c r="G32" s="95">
        <f t="shared" si="3"/>
        <v>0</v>
      </c>
      <c r="H32" s="95">
        <f t="shared" si="3"/>
        <v>0</v>
      </c>
      <c r="I32" s="95">
        <f t="shared" si="3"/>
        <v>32</v>
      </c>
    </row>
  </sheetData>
  <sheetProtection/>
  <mergeCells count="4">
    <mergeCell ref="B6:I6"/>
    <mergeCell ref="B25:F25"/>
    <mergeCell ref="B28:I28"/>
    <mergeCell ref="G23:I23"/>
  </mergeCells>
  <printOptions/>
  <pageMargins left="1.12" right="0.75" top="1" bottom="1" header="0.5" footer="0.5"/>
  <pageSetup horizontalDpi="600" verticalDpi="600" orientation="portrait" paperSize="9" scale="85" r:id="rId1"/>
  <headerFooter alignWithMargins="0">
    <oddHeader>&amp;C2016.évi Költségvetés
LÉTSZÁM-KERET&amp;R4.sz.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5"/>
  <sheetViews>
    <sheetView zoomScale="90" zoomScaleNormal="90" zoomScalePageLayoutView="0" workbookViewId="0" topLeftCell="A16">
      <selection activeCell="B54" sqref="B54"/>
    </sheetView>
  </sheetViews>
  <sheetFormatPr defaultColWidth="11.57421875" defaultRowHeight="12.75"/>
  <cols>
    <col min="1" max="1" width="39.28125" style="0" bestFit="1" customWidth="1"/>
    <col min="2" max="2" width="21.28125" style="0" bestFit="1" customWidth="1"/>
  </cols>
  <sheetData>
    <row r="1" spans="1:2" ht="12.75">
      <c r="A1" s="15" t="s">
        <v>202</v>
      </c>
      <c r="B1" s="36" t="s">
        <v>132</v>
      </c>
    </row>
    <row r="2" spans="1:2" ht="12.75">
      <c r="A2" s="12" t="s">
        <v>54</v>
      </c>
      <c r="B2" s="21" t="s">
        <v>235</v>
      </c>
    </row>
    <row r="3" spans="1:2" ht="12.75">
      <c r="A3" s="20" t="s">
        <v>55</v>
      </c>
      <c r="B3" s="61">
        <v>52470000</v>
      </c>
    </row>
    <row r="4" spans="1:2" ht="12.75">
      <c r="A4" s="3" t="s">
        <v>397</v>
      </c>
      <c r="B4" s="62"/>
    </row>
    <row r="5" spans="1:2" ht="12.75">
      <c r="A5" s="3" t="s">
        <v>398</v>
      </c>
      <c r="B5" s="63"/>
    </row>
    <row r="6" spans="1:2" ht="12.75">
      <c r="A6" s="20" t="s">
        <v>56</v>
      </c>
      <c r="B6" s="16">
        <v>1100000</v>
      </c>
    </row>
    <row r="7" spans="1:2" ht="12.75">
      <c r="A7" s="20" t="s">
        <v>57</v>
      </c>
      <c r="B7" s="16">
        <v>33876000</v>
      </c>
    </row>
    <row r="8" spans="1:2" ht="12.75">
      <c r="A8" s="3" t="s">
        <v>204</v>
      </c>
      <c r="B8" s="16"/>
    </row>
    <row r="9" spans="1:2" ht="12.75">
      <c r="A9" s="20" t="s">
        <v>58</v>
      </c>
      <c r="B9" s="16">
        <v>45333000</v>
      </c>
    </row>
    <row r="10" spans="1:2" ht="12.75">
      <c r="A10" s="3" t="s">
        <v>319</v>
      </c>
      <c r="B10" s="16">
        <v>74236026</v>
      </c>
    </row>
    <row r="11" spans="1:2" ht="12.75">
      <c r="A11" s="3" t="s">
        <v>60</v>
      </c>
      <c r="B11" s="16">
        <v>0</v>
      </c>
    </row>
    <row r="12" spans="1:2" ht="12.75">
      <c r="A12" s="7" t="s">
        <v>61</v>
      </c>
      <c r="B12" s="14">
        <f>SUM(B3:B11)</f>
        <v>207015026</v>
      </c>
    </row>
    <row r="13" spans="1:2" ht="12.75">
      <c r="A13" s="37"/>
      <c r="B13" s="38" t="s">
        <v>132</v>
      </c>
    </row>
    <row r="14" spans="1:2" ht="12.75">
      <c r="A14" s="12" t="s">
        <v>62</v>
      </c>
      <c r="B14" s="21" t="s">
        <v>236</v>
      </c>
    </row>
    <row r="15" spans="1:2" ht="12.75">
      <c r="A15" s="20" t="s">
        <v>63</v>
      </c>
      <c r="B15" s="16">
        <v>148765300</v>
      </c>
    </row>
    <row r="16" spans="1:2" ht="12.75">
      <c r="A16" s="20" t="s">
        <v>64</v>
      </c>
      <c r="B16" s="16">
        <v>14893000</v>
      </c>
    </row>
    <row r="17" spans="1:2" ht="12.75">
      <c r="A17" s="20" t="s">
        <v>66</v>
      </c>
      <c r="B17" s="16">
        <v>3020000</v>
      </c>
    </row>
    <row r="18" spans="1:2" ht="12.75">
      <c r="A18" s="3" t="s">
        <v>111</v>
      </c>
      <c r="B18" s="16"/>
    </row>
    <row r="19" spans="1:2" ht="12.75">
      <c r="A19" s="3" t="s">
        <v>68</v>
      </c>
      <c r="B19" s="16">
        <v>40336726</v>
      </c>
    </row>
    <row r="20" spans="1:2" ht="12.75">
      <c r="A20" s="3" t="s">
        <v>317</v>
      </c>
      <c r="B20" s="16"/>
    </row>
    <row r="21" spans="1:2" ht="12.75">
      <c r="A21" s="3"/>
      <c r="B21" s="16">
        <v>0</v>
      </c>
    </row>
    <row r="22" spans="1:2" ht="12.75">
      <c r="A22" s="7" t="s">
        <v>69</v>
      </c>
      <c r="B22" s="14">
        <f>SUM(B15:B21)</f>
        <v>207015026</v>
      </c>
    </row>
    <row r="23" spans="1:2" ht="12.75">
      <c r="A23" s="2" t="s">
        <v>70</v>
      </c>
      <c r="B23" s="13">
        <f>B12-B22</f>
        <v>0</v>
      </c>
    </row>
    <row r="24" spans="1:2" ht="12.75">
      <c r="A24" s="2" t="s">
        <v>110</v>
      </c>
      <c r="B24" s="150">
        <v>74236026</v>
      </c>
    </row>
    <row r="25" spans="1:2" ht="12.75">
      <c r="A25" s="18" t="s">
        <v>170</v>
      </c>
      <c r="B25" s="150">
        <v>74236026</v>
      </c>
    </row>
    <row r="26" spans="1:2" ht="12.75">
      <c r="A26" s="54" t="s">
        <v>219</v>
      </c>
      <c r="B26" s="55">
        <f>B23+B24-B25</f>
        <v>0</v>
      </c>
    </row>
    <row r="27" spans="1:2" ht="12.75">
      <c r="A27" s="3"/>
      <c r="B27" s="3"/>
    </row>
    <row r="28" spans="1:2" ht="12.75">
      <c r="A28" s="54" t="s">
        <v>203</v>
      </c>
      <c r="B28" s="60" t="s">
        <v>132</v>
      </c>
    </row>
    <row r="29" spans="1:2" ht="12.75">
      <c r="A29" s="3" t="s">
        <v>208</v>
      </c>
      <c r="B29" s="13">
        <v>9630000</v>
      </c>
    </row>
    <row r="30" spans="1:2" ht="12.75">
      <c r="A30" s="3" t="s">
        <v>209</v>
      </c>
      <c r="B30" s="13">
        <v>5263000</v>
      </c>
    </row>
    <row r="31" spans="1:2" ht="12.75">
      <c r="A31" s="3" t="s">
        <v>210</v>
      </c>
      <c r="B31" s="13"/>
    </row>
    <row r="32" spans="1:2" ht="12.75">
      <c r="A32" s="3" t="s">
        <v>318</v>
      </c>
      <c r="B32" s="13">
        <v>11939000</v>
      </c>
    </row>
    <row r="33" spans="1:2" ht="12.75">
      <c r="A33" s="54" t="s">
        <v>41</v>
      </c>
      <c r="B33" s="55">
        <f>SUM(B29:B32)</f>
        <v>26832000</v>
      </c>
    </row>
    <row r="34" spans="1:2" ht="12.75">
      <c r="A34" s="3" t="s">
        <v>399</v>
      </c>
      <c r="B34" s="13">
        <v>2337000</v>
      </c>
    </row>
    <row r="35" spans="1:2" ht="12.75">
      <c r="A35" s="3" t="s">
        <v>400</v>
      </c>
      <c r="B35" s="13">
        <v>2100000</v>
      </c>
    </row>
    <row r="36" spans="1:2" ht="12.75">
      <c r="A36" s="3" t="s">
        <v>349</v>
      </c>
      <c r="B36" s="13">
        <v>3878000</v>
      </c>
    </row>
    <row r="37" spans="1:2" ht="12.75">
      <c r="A37" s="3" t="s">
        <v>401</v>
      </c>
      <c r="B37" s="13">
        <v>2428000</v>
      </c>
    </row>
    <row r="38" spans="1:2" ht="12.75">
      <c r="A38" s="3" t="s">
        <v>402</v>
      </c>
      <c r="B38" s="13">
        <v>3500000</v>
      </c>
    </row>
    <row r="39" spans="1:2" ht="12.75">
      <c r="A39" s="3" t="s">
        <v>403</v>
      </c>
      <c r="B39" s="13">
        <v>650000</v>
      </c>
    </row>
    <row r="40" spans="1:2" ht="12.75">
      <c r="A40" s="3" t="s">
        <v>320</v>
      </c>
      <c r="B40" s="150">
        <v>11939000</v>
      </c>
    </row>
    <row r="41" spans="1:2" ht="12.75">
      <c r="A41" s="54" t="s">
        <v>42</v>
      </c>
      <c r="B41" s="55">
        <f>SUM(B34:B40)</f>
        <v>26832000</v>
      </c>
    </row>
    <row r="42" spans="1:2" ht="12.75">
      <c r="A42" s="3" t="s">
        <v>205</v>
      </c>
      <c r="B42" s="13">
        <f>B33-B41</f>
        <v>0</v>
      </c>
    </row>
    <row r="43" spans="1:2" ht="12.75">
      <c r="A43" s="54" t="s">
        <v>206</v>
      </c>
      <c r="B43" s="60" t="s">
        <v>132</v>
      </c>
    </row>
    <row r="44" spans="1:2" ht="12.75">
      <c r="A44" s="3" t="s">
        <v>207</v>
      </c>
      <c r="B44" s="13">
        <v>43940000</v>
      </c>
    </row>
    <row r="45" spans="1:2" ht="12.75">
      <c r="A45" s="3" t="s">
        <v>237</v>
      </c>
      <c r="B45" s="16">
        <v>33876000</v>
      </c>
    </row>
    <row r="46" spans="1:2" ht="12.75">
      <c r="A46" s="3" t="s">
        <v>238</v>
      </c>
      <c r="B46" s="16">
        <v>40070000</v>
      </c>
    </row>
    <row r="47" spans="1:2" ht="12.75">
      <c r="A47" s="3" t="s">
        <v>241</v>
      </c>
      <c r="B47" s="16">
        <v>0</v>
      </c>
    </row>
    <row r="48" spans="1:2" ht="12.75">
      <c r="A48" s="78" t="s">
        <v>239</v>
      </c>
      <c r="B48" s="149">
        <v>62297026</v>
      </c>
    </row>
    <row r="49" spans="1:2" ht="12.75">
      <c r="A49" s="54" t="s">
        <v>41</v>
      </c>
      <c r="B49" s="55">
        <f>SUM(B44:B48)</f>
        <v>180183026</v>
      </c>
    </row>
    <row r="50" spans="1:2" ht="12.75">
      <c r="A50" s="3" t="s">
        <v>240</v>
      </c>
      <c r="B50" s="19">
        <v>148765300</v>
      </c>
    </row>
    <row r="51" spans="1:2" ht="12.75">
      <c r="A51" s="3" t="s">
        <v>211</v>
      </c>
      <c r="B51" s="19">
        <v>3020000</v>
      </c>
    </row>
    <row r="52" spans="1:2" ht="12.75">
      <c r="A52" s="3" t="s">
        <v>321</v>
      </c>
      <c r="B52" s="19"/>
    </row>
    <row r="53" spans="1:2" ht="12.75">
      <c r="A53" s="3" t="s">
        <v>241</v>
      </c>
      <c r="B53" s="149">
        <v>28397726</v>
      </c>
    </row>
    <row r="54" spans="1:2" ht="12.75">
      <c r="A54" s="54" t="s">
        <v>42</v>
      </c>
      <c r="B54" s="55">
        <f>SUM(B50:B53)</f>
        <v>180183026</v>
      </c>
    </row>
    <row r="55" spans="1:2" ht="12.75">
      <c r="A55" s="3" t="s">
        <v>205</v>
      </c>
      <c r="B55" s="13">
        <f>B49-B54</f>
        <v>0</v>
      </c>
    </row>
  </sheetData>
  <sheetProtection/>
  <printOptions horizontalCentered="1"/>
  <pageMargins left="0.7875" right="0.7875" top="1.2194444444444446" bottom="1.0527777777777778" header="0.7875" footer="0.7875"/>
  <pageSetup horizontalDpi="300" verticalDpi="300" orientation="portrait" paperSize="9" r:id="rId1"/>
  <headerFooter alignWithMargins="0">
    <oddHeader>&amp;C&amp;"Times New Roman,Normál"&amp;12 2016. évi költségvetés
PÉNZÜGYI MÉRLEG&amp;R&amp;"Times New Roman,Normál"&amp;12 5.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34.57421875" style="0" customWidth="1"/>
    <col min="2" max="2" width="13.421875" style="0" customWidth="1"/>
    <col min="3" max="4" width="12.140625" style="0" bestFit="1" customWidth="1"/>
    <col min="6" max="6" width="9.28125" style="0" bestFit="1" customWidth="1"/>
  </cols>
  <sheetData>
    <row r="1" spans="1:4" ht="12.75">
      <c r="A1" s="39"/>
      <c r="B1" s="39"/>
      <c r="C1" s="39"/>
      <c r="D1" s="40" t="s">
        <v>132</v>
      </c>
    </row>
    <row r="2" spans="1:4" ht="25.5">
      <c r="A2" s="113" t="s">
        <v>113</v>
      </c>
      <c r="B2" s="113" t="s">
        <v>322</v>
      </c>
      <c r="C2" s="113" t="s">
        <v>327</v>
      </c>
      <c r="D2" s="113" t="s">
        <v>328</v>
      </c>
    </row>
    <row r="3" spans="1:4" ht="12.75">
      <c r="A3" s="114" t="s">
        <v>54</v>
      </c>
      <c r="B3" s="114"/>
      <c r="C3" s="114"/>
      <c r="D3" s="114"/>
    </row>
    <row r="4" spans="1:6" ht="12.75">
      <c r="A4" s="115" t="s">
        <v>71</v>
      </c>
      <c r="B4" s="88">
        <v>10310000</v>
      </c>
      <c r="C4" s="88">
        <f aca="true" t="shared" si="0" ref="C4:D8">SUM(B4*1.03)</f>
        <v>10619300</v>
      </c>
      <c r="D4" s="88">
        <f t="shared" si="0"/>
        <v>10937879</v>
      </c>
      <c r="F4">
        <v>91</v>
      </c>
    </row>
    <row r="5" spans="1:6" ht="12.75">
      <c r="A5" s="115" t="s">
        <v>72</v>
      </c>
      <c r="B5" s="88">
        <v>42160000</v>
      </c>
      <c r="C5" s="88">
        <v>43424800</v>
      </c>
      <c r="D5" s="88">
        <v>44727544</v>
      </c>
      <c r="F5">
        <v>92</v>
      </c>
    </row>
    <row r="6" spans="1:6" ht="12.75">
      <c r="A6" s="115" t="s">
        <v>73</v>
      </c>
      <c r="B6" s="88">
        <v>1100000</v>
      </c>
      <c r="C6" s="88"/>
      <c r="D6" s="88"/>
      <c r="F6">
        <v>93</v>
      </c>
    </row>
    <row r="7" spans="1:6" ht="12.75">
      <c r="A7" s="115" t="s">
        <v>74</v>
      </c>
      <c r="B7" s="88">
        <v>33876000</v>
      </c>
      <c r="C7" s="88">
        <f t="shared" si="0"/>
        <v>34892280</v>
      </c>
      <c r="D7" s="88">
        <f t="shared" si="0"/>
        <v>35939048.4</v>
      </c>
      <c r="F7">
        <v>94</v>
      </c>
    </row>
    <row r="8" spans="1:6" ht="12.75">
      <c r="A8" s="115" t="s">
        <v>58</v>
      </c>
      <c r="B8" s="88">
        <v>45333000</v>
      </c>
      <c r="C8" s="88">
        <f t="shared" si="0"/>
        <v>46692990</v>
      </c>
      <c r="D8" s="88">
        <f t="shared" si="0"/>
        <v>48093779.7</v>
      </c>
      <c r="F8" s="26" t="s">
        <v>59</v>
      </c>
    </row>
    <row r="9" spans="1:6" ht="12.75">
      <c r="A9" s="104" t="s">
        <v>242</v>
      </c>
      <c r="B9" s="88"/>
      <c r="C9" s="88">
        <f>SUM(B9*1.03)</f>
        <v>0</v>
      </c>
      <c r="D9" s="88">
        <f>SUM(C9*1.03)</f>
        <v>0</v>
      </c>
      <c r="F9" s="26" t="s">
        <v>75</v>
      </c>
    </row>
    <row r="10" spans="1:6" ht="12.75">
      <c r="A10" s="104" t="s">
        <v>323</v>
      </c>
      <c r="B10" s="151"/>
      <c r="C10" s="88"/>
      <c r="D10" s="88"/>
      <c r="F10" s="26"/>
    </row>
    <row r="11" spans="1:6" ht="12.75">
      <c r="A11" s="104" t="s">
        <v>274</v>
      </c>
      <c r="B11" s="88">
        <v>74236026</v>
      </c>
      <c r="C11" s="88">
        <v>40336726</v>
      </c>
      <c r="D11" s="88">
        <v>19627237</v>
      </c>
      <c r="F11">
        <v>98</v>
      </c>
    </row>
    <row r="12" spans="1:4" ht="12.75">
      <c r="A12" s="114" t="s">
        <v>61</v>
      </c>
      <c r="B12" s="116">
        <f>SUM(B4:B11)</f>
        <v>207015026</v>
      </c>
      <c r="C12" s="116">
        <f>SUM(C4:C11)</f>
        <v>175966096</v>
      </c>
      <c r="D12" s="116">
        <f>SUM(D4:D11)</f>
        <v>159325488.10000002</v>
      </c>
    </row>
    <row r="13" spans="1:4" ht="12.75">
      <c r="A13" s="104"/>
      <c r="B13" s="104"/>
      <c r="C13" s="104"/>
      <c r="D13" s="91" t="s">
        <v>132</v>
      </c>
    </row>
    <row r="14" spans="1:4" ht="12.75">
      <c r="A14" s="114" t="s">
        <v>62</v>
      </c>
      <c r="B14" s="106"/>
      <c r="C14" s="106"/>
      <c r="D14" s="106"/>
    </row>
    <row r="15" spans="1:6" ht="12.75">
      <c r="A15" s="115" t="s">
        <v>76</v>
      </c>
      <c r="B15" s="111">
        <v>65158000</v>
      </c>
      <c r="C15" s="88">
        <f aca="true" t="shared" si="1" ref="C15:D20">SUM(B15*1.03)</f>
        <v>67112740</v>
      </c>
      <c r="D15" s="88">
        <f t="shared" si="1"/>
        <v>69126122.2</v>
      </c>
      <c r="F15" s="26" t="s">
        <v>77</v>
      </c>
    </row>
    <row r="16" spans="1:6" ht="12.75">
      <c r="A16" s="115" t="s">
        <v>78</v>
      </c>
      <c r="B16" s="111">
        <v>12979600</v>
      </c>
      <c r="C16" s="88">
        <f t="shared" si="1"/>
        <v>13368988</v>
      </c>
      <c r="D16" s="88">
        <f t="shared" si="1"/>
        <v>13770057.64</v>
      </c>
      <c r="F16" s="26">
        <v>53</v>
      </c>
    </row>
    <row r="17" spans="1:6" ht="12.75">
      <c r="A17" s="115" t="s">
        <v>79</v>
      </c>
      <c r="B17" s="88">
        <v>54456700</v>
      </c>
      <c r="C17" s="88">
        <f t="shared" si="1"/>
        <v>56090401</v>
      </c>
      <c r="D17" s="88">
        <f t="shared" si="1"/>
        <v>57773113.03</v>
      </c>
      <c r="F17" s="26" t="s">
        <v>80</v>
      </c>
    </row>
    <row r="18" spans="1:6" ht="12.75">
      <c r="A18" s="115" t="s">
        <v>81</v>
      </c>
      <c r="B18" s="88">
        <v>16171000</v>
      </c>
      <c r="C18" s="88">
        <f t="shared" si="1"/>
        <v>16656130</v>
      </c>
      <c r="D18" s="88">
        <f t="shared" si="1"/>
        <v>17155813.900000002</v>
      </c>
      <c r="F18" s="26">
        <v>58</v>
      </c>
    </row>
    <row r="19" spans="1:6" ht="12.75">
      <c r="A19" s="115" t="s">
        <v>82</v>
      </c>
      <c r="B19" s="111">
        <v>3020000</v>
      </c>
      <c r="C19" s="88">
        <f t="shared" si="1"/>
        <v>3110600</v>
      </c>
      <c r="D19" s="88">
        <f t="shared" si="1"/>
        <v>3203918</v>
      </c>
      <c r="F19" s="26" t="s">
        <v>67</v>
      </c>
    </row>
    <row r="20" spans="1:6" ht="12.75">
      <c r="A20" s="115" t="s">
        <v>83</v>
      </c>
      <c r="B20" s="88">
        <v>14893000</v>
      </c>
      <c r="C20" s="88">
        <v>0</v>
      </c>
      <c r="D20" s="88">
        <f t="shared" si="1"/>
        <v>0</v>
      </c>
      <c r="F20" s="26" t="s">
        <v>65</v>
      </c>
    </row>
    <row r="21" spans="1:6" ht="12.75">
      <c r="A21" s="104" t="s">
        <v>299</v>
      </c>
      <c r="B21" s="151">
        <v>40336726</v>
      </c>
      <c r="C21" s="88">
        <v>19627237</v>
      </c>
      <c r="D21" s="88">
        <v>0</v>
      </c>
      <c r="F21" s="26">
        <v>59</v>
      </c>
    </row>
    <row r="22" spans="1:6" ht="12.75">
      <c r="A22" s="104" t="s">
        <v>300</v>
      </c>
      <c r="B22" s="88"/>
      <c r="C22" s="88">
        <f>SUM(B22*1.03)</f>
        <v>0</v>
      </c>
      <c r="D22" s="88">
        <f>SUM(C22*1.03)</f>
        <v>0</v>
      </c>
      <c r="F22" s="26"/>
    </row>
    <row r="23" spans="1:4" ht="12.75">
      <c r="A23" s="114" t="s">
        <v>69</v>
      </c>
      <c r="B23" s="116">
        <f>SUM(B15:B21)</f>
        <v>207015026</v>
      </c>
      <c r="C23" s="116">
        <f>SUM(C15:C22)</f>
        <v>175966096</v>
      </c>
      <c r="D23" s="116">
        <f>SUM(D15:D22)</f>
        <v>161029024.77</v>
      </c>
    </row>
    <row r="24" spans="1:4" ht="12.75">
      <c r="A24" s="104"/>
      <c r="B24" s="104"/>
      <c r="C24" s="104"/>
      <c r="D24" s="104"/>
    </row>
    <row r="25" spans="1:4" ht="12.75">
      <c r="A25" s="104"/>
      <c r="B25" s="104"/>
      <c r="C25" s="104"/>
      <c r="D25" s="104"/>
    </row>
    <row r="26" spans="1:4" ht="12.75">
      <c r="A26" s="104" t="s">
        <v>70</v>
      </c>
      <c r="B26" s="88">
        <f>B12-B23</f>
        <v>0</v>
      </c>
      <c r="C26" s="88">
        <f>C12-C23</f>
        <v>0</v>
      </c>
      <c r="D26" s="88">
        <f>D12-D23</f>
        <v>-1703536.669999987</v>
      </c>
    </row>
    <row r="31" spans="1:4" ht="12.75">
      <c r="A31" s="165" t="s">
        <v>198</v>
      </c>
      <c r="B31" s="165"/>
      <c r="C31" s="165"/>
      <c r="D31" s="165"/>
    </row>
    <row r="32" spans="1:4" ht="12.75">
      <c r="A32" s="165" t="s">
        <v>199</v>
      </c>
      <c r="B32" s="165"/>
      <c r="C32" s="165"/>
      <c r="D32" s="165"/>
    </row>
    <row r="33" spans="1:4" ht="13.5" thickBot="1">
      <c r="A33" s="15" t="s">
        <v>201</v>
      </c>
      <c r="D33" s="36" t="s">
        <v>132</v>
      </c>
    </row>
    <row r="34" spans="1:4" ht="12.75">
      <c r="A34" s="71" t="s">
        <v>200</v>
      </c>
      <c r="B34" s="73"/>
      <c r="C34" s="73">
        <v>0</v>
      </c>
      <c r="D34" s="73">
        <v>0</v>
      </c>
    </row>
    <row r="35" spans="1:4" ht="12.75">
      <c r="A35" s="65"/>
      <c r="B35" s="74"/>
      <c r="C35" s="74"/>
      <c r="D35" s="74"/>
    </row>
  </sheetData>
  <sheetProtection/>
  <mergeCells count="2">
    <mergeCell ref="A31:D31"/>
    <mergeCell ref="A32:D32"/>
  </mergeCells>
  <printOptions/>
  <pageMargins left="1.83" right="0.75" top="1.13" bottom="1" header="0.5" footer="0.5"/>
  <pageSetup horizontalDpi="600" verticalDpi="600" orientation="portrait" paperSize="9" scale="90" r:id="rId1"/>
  <headerFooter alignWithMargins="0">
    <oddHeader>&amp;C2016. évi költségvetés
GÖRDÜLŐ TÁBLA
&amp;R6.sz.melléklet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E51"/>
  <sheetViews>
    <sheetView zoomScalePageLayoutView="0" workbookViewId="0" topLeftCell="A31">
      <selection activeCell="E48" sqref="E48"/>
    </sheetView>
  </sheetViews>
  <sheetFormatPr defaultColWidth="9.140625" defaultRowHeight="12.75"/>
  <cols>
    <col min="1" max="1" width="25.7109375" style="0" customWidth="1"/>
    <col min="2" max="2" width="12.57421875" style="0" bestFit="1" customWidth="1"/>
    <col min="3" max="3" width="13.7109375" style="0" customWidth="1"/>
    <col min="4" max="4" width="11.7109375" style="0" customWidth="1"/>
    <col min="5" max="5" width="14.28125" style="0" bestFit="1" customWidth="1"/>
  </cols>
  <sheetData>
    <row r="3" spans="1:5" ht="18">
      <c r="A3" s="174" t="s">
        <v>329</v>
      </c>
      <c r="B3" s="174"/>
      <c r="C3" s="174"/>
      <c r="D3" s="174"/>
      <c r="E3" s="174"/>
    </row>
    <row r="4" spans="1:5" ht="18">
      <c r="A4" s="64"/>
      <c r="B4" s="64"/>
      <c r="C4" s="64"/>
      <c r="D4" s="64"/>
      <c r="E4" s="64"/>
    </row>
    <row r="5" spans="1:5" ht="18">
      <c r="A5" s="64"/>
      <c r="B5" s="64"/>
      <c r="C5" s="64"/>
      <c r="D5" s="64"/>
      <c r="E5" s="64"/>
    </row>
    <row r="6" spans="1:5" ht="12.75">
      <c r="A6" s="65"/>
      <c r="B6" s="175" t="s">
        <v>302</v>
      </c>
      <c r="C6" s="175"/>
      <c r="D6" s="175"/>
      <c r="E6" s="175"/>
    </row>
    <row r="7" spans="1:5" ht="13.5" thickBot="1">
      <c r="A7" s="66" t="s">
        <v>194</v>
      </c>
      <c r="B7" s="66" t="s">
        <v>195</v>
      </c>
      <c r="C7" s="66" t="s">
        <v>196</v>
      </c>
      <c r="D7" s="79" t="s">
        <v>245</v>
      </c>
      <c r="E7" s="66" t="s">
        <v>197</v>
      </c>
    </row>
    <row r="8" spans="1:5" ht="13.5" thickTop="1">
      <c r="A8" s="67" t="s">
        <v>399</v>
      </c>
      <c r="B8" s="68">
        <v>0</v>
      </c>
      <c r="C8" s="68">
        <v>2337000</v>
      </c>
      <c r="D8" s="69">
        <v>0</v>
      </c>
      <c r="E8" s="68">
        <f aca="true" t="shared" si="0" ref="E8:E14">SUM(B8:D8)</f>
        <v>2337000</v>
      </c>
    </row>
    <row r="9" spans="1:5" ht="12.75">
      <c r="A9" s="67" t="s">
        <v>349</v>
      </c>
      <c r="B9" s="68">
        <v>3525000</v>
      </c>
      <c r="C9" s="68">
        <v>353000</v>
      </c>
      <c r="D9" s="69"/>
      <c r="E9" s="68">
        <f t="shared" si="0"/>
        <v>3878000</v>
      </c>
    </row>
    <row r="10" spans="1:5" ht="12.75">
      <c r="A10" s="67" t="s">
        <v>400</v>
      </c>
      <c r="B10" s="68">
        <v>0</v>
      </c>
      <c r="C10" s="68">
        <v>2100000</v>
      </c>
      <c r="D10" s="69"/>
      <c r="E10" s="68">
        <f t="shared" si="0"/>
        <v>2100000</v>
      </c>
    </row>
    <row r="11" spans="1:5" ht="12.75">
      <c r="A11" s="67" t="s">
        <v>404</v>
      </c>
      <c r="B11" s="68">
        <v>1738000</v>
      </c>
      <c r="C11" s="68">
        <v>690000</v>
      </c>
      <c r="D11" s="69"/>
      <c r="E11" s="68">
        <f t="shared" si="0"/>
        <v>2428000</v>
      </c>
    </row>
    <row r="12" spans="1:5" ht="12.75">
      <c r="A12" s="67" t="s">
        <v>402</v>
      </c>
      <c r="B12" s="68">
        <v>0</v>
      </c>
      <c r="C12" s="68">
        <v>3500000</v>
      </c>
      <c r="D12" s="68">
        <v>0</v>
      </c>
      <c r="E12" s="68">
        <f t="shared" si="0"/>
        <v>3500000</v>
      </c>
    </row>
    <row r="13" spans="1:5" ht="12.75">
      <c r="A13" s="67" t="s">
        <v>405</v>
      </c>
      <c r="B13" s="68">
        <v>0</v>
      </c>
      <c r="C13" s="68">
        <v>650000</v>
      </c>
      <c r="D13" s="69"/>
      <c r="E13" s="68">
        <f t="shared" si="0"/>
        <v>650000</v>
      </c>
    </row>
    <row r="14" spans="1:5" ht="13.5" thickBot="1">
      <c r="A14" s="67" t="s">
        <v>320</v>
      </c>
      <c r="B14" s="161"/>
      <c r="C14" s="161">
        <v>11939000</v>
      </c>
      <c r="D14" s="162"/>
      <c r="E14" s="68">
        <f t="shared" si="0"/>
        <v>11939000</v>
      </c>
    </row>
    <row r="15" spans="1:5" ht="12.75">
      <c r="A15" s="89" t="s">
        <v>139</v>
      </c>
      <c r="B15" s="121">
        <f>SUM(B8:B13)</f>
        <v>5263000</v>
      </c>
      <c r="C15" s="121">
        <f>SUM(C8:C14)</f>
        <v>21569000</v>
      </c>
      <c r="D15" s="121">
        <f>SUM(D8:D13)</f>
        <v>0</v>
      </c>
      <c r="E15" s="121">
        <f>SUM(E8:E14)</f>
        <v>26832000</v>
      </c>
    </row>
    <row r="16" spans="1:5" ht="12.75">
      <c r="A16" s="47"/>
      <c r="B16" s="122"/>
      <c r="C16" s="122"/>
      <c r="D16" s="122"/>
      <c r="E16" s="122"/>
    </row>
    <row r="17" spans="1:5" ht="12.75">
      <c r="A17" s="47"/>
      <c r="B17" s="122"/>
      <c r="C17" s="122"/>
      <c r="D17" s="179" t="s">
        <v>308</v>
      </c>
      <c r="E17" s="179"/>
    </row>
    <row r="18" spans="1:5" ht="12.75">
      <c r="A18" s="65"/>
      <c r="B18" s="175" t="s">
        <v>303</v>
      </c>
      <c r="C18" s="175"/>
      <c r="D18" s="175"/>
      <c r="E18" s="175"/>
    </row>
    <row r="19" spans="1:5" ht="13.5" thickBot="1">
      <c r="A19" s="66" t="s">
        <v>194</v>
      </c>
      <c r="B19" s="66" t="s">
        <v>195</v>
      </c>
      <c r="C19" s="66" t="s">
        <v>196</v>
      </c>
      <c r="D19" s="79" t="s">
        <v>245</v>
      </c>
      <c r="E19" s="66" t="s">
        <v>197</v>
      </c>
    </row>
    <row r="20" spans="1:5" ht="13.5" thickTop="1">
      <c r="A20" s="67" t="s">
        <v>399</v>
      </c>
      <c r="B20" s="68">
        <v>0</v>
      </c>
      <c r="C20" s="68">
        <v>0</v>
      </c>
      <c r="D20" s="69">
        <v>0</v>
      </c>
      <c r="E20" s="68">
        <f aca="true" t="shared" si="1" ref="E20:E26">SUM(B20:D20)</f>
        <v>0</v>
      </c>
    </row>
    <row r="21" spans="1:5" ht="12.75">
      <c r="A21" s="67" t="s">
        <v>349</v>
      </c>
      <c r="B21" s="68">
        <v>0</v>
      </c>
      <c r="C21" s="68">
        <v>0</v>
      </c>
      <c r="D21" s="69"/>
      <c r="E21" s="68">
        <f t="shared" si="1"/>
        <v>0</v>
      </c>
    </row>
    <row r="22" spans="1:5" ht="12.75">
      <c r="A22" s="67" t="s">
        <v>400</v>
      </c>
      <c r="B22" s="68">
        <v>0</v>
      </c>
      <c r="C22" s="68">
        <v>0</v>
      </c>
      <c r="D22" s="69"/>
      <c r="E22" s="68">
        <f t="shared" si="1"/>
        <v>0</v>
      </c>
    </row>
    <row r="23" spans="1:5" ht="12.75">
      <c r="A23" s="67" t="s">
        <v>404</v>
      </c>
      <c r="B23" s="68"/>
      <c r="C23" s="68">
        <v>0</v>
      </c>
      <c r="D23" s="69"/>
      <c r="E23" s="68">
        <f t="shared" si="1"/>
        <v>0</v>
      </c>
    </row>
    <row r="24" spans="1:5" ht="12.75">
      <c r="A24" s="67" t="s">
        <v>402</v>
      </c>
      <c r="B24" s="68"/>
      <c r="C24" s="68"/>
      <c r="D24" s="69"/>
      <c r="E24" s="68">
        <f t="shared" si="1"/>
        <v>0</v>
      </c>
    </row>
    <row r="25" spans="1:5" ht="12.75">
      <c r="A25" s="67" t="s">
        <v>405</v>
      </c>
      <c r="B25" s="68">
        <v>0</v>
      </c>
      <c r="C25" s="68">
        <v>0</v>
      </c>
      <c r="D25" s="68">
        <v>0</v>
      </c>
      <c r="E25" s="68">
        <f t="shared" si="1"/>
        <v>0</v>
      </c>
    </row>
    <row r="26" spans="1:5" ht="13.5" thickBot="1">
      <c r="A26" s="67" t="s">
        <v>320</v>
      </c>
      <c r="B26" s="68">
        <v>0</v>
      </c>
      <c r="C26" s="68">
        <v>0</v>
      </c>
      <c r="D26" s="69"/>
      <c r="E26" s="68">
        <f t="shared" si="1"/>
        <v>0</v>
      </c>
    </row>
    <row r="27" spans="1:5" ht="12.75">
      <c r="A27" s="89" t="s">
        <v>139</v>
      </c>
      <c r="B27" s="121">
        <f>SUM(B20:B26)</f>
        <v>0</v>
      </c>
      <c r="C27" s="121">
        <f>SUM(C20:C26)</f>
        <v>0</v>
      </c>
      <c r="D27" s="121">
        <f>SUM(D20:D26)</f>
        <v>0</v>
      </c>
      <c r="E27" s="121">
        <f>SUM(E20:E26)</f>
        <v>0</v>
      </c>
    </row>
    <row r="29" spans="4:5" ht="12.75">
      <c r="D29" s="178" t="s">
        <v>307</v>
      </c>
      <c r="E29" s="178"/>
    </row>
    <row r="30" spans="1:5" ht="12.75">
      <c r="A30" s="65"/>
      <c r="B30" s="175" t="s">
        <v>304</v>
      </c>
      <c r="C30" s="175"/>
      <c r="D30" s="175"/>
      <c r="E30" s="175"/>
    </row>
    <row r="31" spans="1:5" ht="13.5" thickBot="1">
      <c r="A31" s="66" t="s">
        <v>194</v>
      </c>
      <c r="B31" s="66" t="s">
        <v>195</v>
      </c>
      <c r="C31" s="66" t="s">
        <v>196</v>
      </c>
      <c r="D31" s="79" t="s">
        <v>245</v>
      </c>
      <c r="E31" s="66" t="s">
        <v>197</v>
      </c>
    </row>
    <row r="32" spans="1:5" ht="13.5" thickTop="1">
      <c r="A32" s="67" t="s">
        <v>399</v>
      </c>
      <c r="B32" s="68">
        <v>0</v>
      </c>
      <c r="C32" s="68">
        <v>2337000</v>
      </c>
      <c r="D32" s="69">
        <v>0</v>
      </c>
      <c r="E32" s="68">
        <f aca="true" t="shared" si="2" ref="E32:E38">SUM(B32:D32)</f>
        <v>2337000</v>
      </c>
    </row>
    <row r="33" spans="1:5" ht="12.75">
      <c r="A33" s="67" t="s">
        <v>349</v>
      </c>
      <c r="B33" s="68">
        <v>3525000</v>
      </c>
      <c r="C33" s="68">
        <v>353000</v>
      </c>
      <c r="D33" s="69"/>
      <c r="E33" s="68">
        <f t="shared" si="2"/>
        <v>3878000</v>
      </c>
    </row>
    <row r="34" spans="1:5" ht="13.5" customHeight="1">
      <c r="A34" s="67" t="s">
        <v>400</v>
      </c>
      <c r="B34" s="68">
        <v>0</v>
      </c>
      <c r="C34" s="68">
        <v>2100000</v>
      </c>
      <c r="D34" s="69"/>
      <c r="E34" s="68">
        <f t="shared" si="2"/>
        <v>2100000</v>
      </c>
    </row>
    <row r="35" spans="1:5" ht="12.75">
      <c r="A35" s="67" t="s">
        <v>404</v>
      </c>
      <c r="B35" s="68">
        <v>1738000</v>
      </c>
      <c r="C35" s="68">
        <v>690000</v>
      </c>
      <c r="D35" s="68">
        <v>0</v>
      </c>
      <c r="E35" s="68">
        <f t="shared" si="2"/>
        <v>2428000</v>
      </c>
    </row>
    <row r="36" spans="1:5" ht="12.75">
      <c r="A36" s="67" t="s">
        <v>402</v>
      </c>
      <c r="B36" s="68">
        <v>0</v>
      </c>
      <c r="C36" s="68">
        <v>3500000</v>
      </c>
      <c r="D36" s="68"/>
      <c r="E36" s="68">
        <f t="shared" si="2"/>
        <v>3500000</v>
      </c>
    </row>
    <row r="37" spans="1:5" ht="12.75">
      <c r="A37" s="67" t="s">
        <v>405</v>
      </c>
      <c r="B37" s="68">
        <v>0</v>
      </c>
      <c r="C37" s="68">
        <v>650000</v>
      </c>
      <c r="D37" s="68"/>
      <c r="E37" s="68">
        <f t="shared" si="2"/>
        <v>650000</v>
      </c>
    </row>
    <row r="38" spans="1:5" ht="13.5" thickBot="1">
      <c r="A38" s="67" t="s">
        <v>320</v>
      </c>
      <c r="B38" s="161"/>
      <c r="C38" s="161">
        <v>11939000</v>
      </c>
      <c r="D38" s="69"/>
      <c r="E38" s="68">
        <f t="shared" si="2"/>
        <v>11939000</v>
      </c>
    </row>
    <row r="39" spans="1:5" ht="12.75">
      <c r="A39" s="89" t="s">
        <v>139</v>
      </c>
      <c r="B39" s="121">
        <f>SUM(B32:B38)</f>
        <v>5263000</v>
      </c>
      <c r="C39" s="121">
        <f>SUM(C32:C38)</f>
        <v>21569000</v>
      </c>
      <c r="D39" s="121">
        <f>SUM(D32:D38)</f>
        <v>0</v>
      </c>
      <c r="E39" s="121">
        <f>SUM(E32:E38)</f>
        <v>26832000</v>
      </c>
    </row>
    <row r="40" spans="1:5" ht="12.75">
      <c r="A40" s="47"/>
      <c r="B40" s="122"/>
      <c r="C40" s="122"/>
      <c r="D40" s="122"/>
      <c r="E40" s="122"/>
    </row>
    <row r="41" spans="1:5" ht="12.75">
      <c r="A41" s="123"/>
      <c r="B41" s="124"/>
      <c r="C41" s="124"/>
      <c r="D41" s="177" t="s">
        <v>306</v>
      </c>
      <c r="E41" s="177"/>
    </row>
    <row r="42" spans="1:5" ht="18">
      <c r="A42" s="180" t="s">
        <v>330</v>
      </c>
      <c r="B42" s="180"/>
      <c r="C42" s="180"/>
      <c r="D42" s="180"/>
      <c r="E42" s="180"/>
    </row>
    <row r="43" spans="1:5" ht="18">
      <c r="A43" s="125"/>
      <c r="B43" s="70"/>
      <c r="C43" s="70"/>
      <c r="D43" s="175" t="s">
        <v>305</v>
      </c>
      <c r="E43" s="175"/>
    </row>
    <row r="44" spans="1:5" ht="12.75">
      <c r="A44" s="67" t="s">
        <v>399</v>
      </c>
      <c r="B44" s="72"/>
      <c r="C44" s="72"/>
      <c r="D44" s="68"/>
      <c r="E44" s="68">
        <v>0</v>
      </c>
    </row>
    <row r="45" spans="1:5" ht="12.75">
      <c r="A45" s="67" t="s">
        <v>349</v>
      </c>
      <c r="B45" s="72"/>
      <c r="C45" s="72"/>
      <c r="D45" s="68"/>
      <c r="E45" s="68">
        <v>353000</v>
      </c>
    </row>
    <row r="46" spans="1:5" ht="12.75">
      <c r="A46" s="67" t="s">
        <v>400</v>
      </c>
      <c r="B46" s="80"/>
      <c r="C46" s="80"/>
      <c r="D46" s="68"/>
      <c r="E46" s="68">
        <v>0</v>
      </c>
    </row>
    <row r="47" spans="1:5" ht="12.75">
      <c r="A47" s="67" t="s">
        <v>404</v>
      </c>
      <c r="B47" s="126"/>
      <c r="C47" s="126"/>
      <c r="D47" s="68"/>
      <c r="E47" s="68">
        <v>690000</v>
      </c>
    </row>
    <row r="48" spans="1:5" ht="12.75">
      <c r="A48" s="67" t="s">
        <v>402</v>
      </c>
      <c r="B48" s="126"/>
      <c r="C48" s="126"/>
      <c r="D48" s="68"/>
      <c r="E48" s="68">
        <v>0</v>
      </c>
    </row>
    <row r="49" spans="1:5" ht="12.75">
      <c r="A49" s="67" t="s">
        <v>405</v>
      </c>
      <c r="B49" s="126"/>
      <c r="C49" s="126"/>
      <c r="D49" s="74"/>
      <c r="E49" s="74">
        <v>0</v>
      </c>
    </row>
    <row r="50" spans="1:5" ht="13.5" thickBot="1">
      <c r="A50" s="67" t="s">
        <v>320</v>
      </c>
      <c r="B50" s="81"/>
      <c r="C50" s="81"/>
      <c r="D50" s="163"/>
      <c r="E50" s="163">
        <v>11939000</v>
      </c>
    </row>
    <row r="51" spans="1:5" ht="12.75">
      <c r="A51" s="75" t="s">
        <v>139</v>
      </c>
      <c r="B51" s="76"/>
      <c r="C51" s="76"/>
      <c r="D51" s="176">
        <f>SUM(E44:E50)</f>
        <v>12982000</v>
      </c>
      <c r="E51" s="176"/>
    </row>
  </sheetData>
  <sheetProtection/>
  <mergeCells count="10">
    <mergeCell ref="A3:E3"/>
    <mergeCell ref="B6:E6"/>
    <mergeCell ref="B18:E18"/>
    <mergeCell ref="B30:E30"/>
    <mergeCell ref="D51:E51"/>
    <mergeCell ref="D41:E41"/>
    <mergeCell ref="D29:E29"/>
    <mergeCell ref="D17:E17"/>
    <mergeCell ref="A42:E42"/>
    <mergeCell ref="D43:E43"/>
  </mergeCells>
  <printOptions/>
  <pageMargins left="1.27" right="0.75" top="1" bottom="1" header="0.5" footer="0.5"/>
  <pageSetup horizontalDpi="600" verticalDpi="600" orientation="portrait" paperSize="9" r:id="rId1"/>
  <headerFooter alignWithMargins="0">
    <oddHeader>&amp;C2016. évi Költsegvetés
&amp;R7.sz.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70"/>
  <sheetViews>
    <sheetView zoomScalePageLayoutView="0" workbookViewId="0" topLeftCell="A40">
      <selection activeCell="L11" sqref="L11"/>
    </sheetView>
  </sheetViews>
  <sheetFormatPr defaultColWidth="9.140625" defaultRowHeight="12.75"/>
  <cols>
    <col min="1" max="1" width="23.00390625" style="0" bestFit="1" customWidth="1"/>
    <col min="2" max="2" width="7.00390625" style="0" bestFit="1" customWidth="1"/>
    <col min="4" max="4" width="6.57421875" style="0" bestFit="1" customWidth="1"/>
    <col min="6" max="6" width="7.57421875" style="0" bestFit="1" customWidth="1"/>
    <col min="8" max="8" width="6.00390625" style="0" bestFit="1" customWidth="1"/>
    <col min="10" max="10" width="6.00390625" style="0" bestFit="1" customWidth="1"/>
    <col min="12" max="12" width="6.00390625" style="0" bestFit="1" customWidth="1"/>
    <col min="14" max="14" width="6.00390625" style="0" bestFit="1" customWidth="1"/>
    <col min="16" max="16" width="6.00390625" style="0" bestFit="1" customWidth="1"/>
    <col min="18" max="18" width="9.421875" style="0" customWidth="1"/>
    <col min="20" max="20" width="8.7109375" style="0" customWidth="1"/>
    <col min="22" max="22" width="9.00390625" style="0" customWidth="1"/>
    <col min="24" max="24" width="9.00390625" style="0" customWidth="1"/>
    <col min="27" max="27" width="9.421875" style="0" customWidth="1"/>
  </cols>
  <sheetData>
    <row r="1" spans="21:26" ht="12.75">
      <c r="U1" s="165" t="s">
        <v>295</v>
      </c>
      <c r="V1" s="165"/>
      <c r="W1" s="165"/>
      <c r="X1" s="56"/>
      <c r="Y1" s="56"/>
      <c r="Z1" s="56"/>
    </row>
    <row r="2" spans="21:26" ht="12.75">
      <c r="U2" s="181"/>
      <c r="V2" s="181"/>
      <c r="W2" s="181"/>
      <c r="X2" s="56"/>
      <c r="Y2" s="56"/>
      <c r="Z2" s="56"/>
    </row>
    <row r="3" spans="1:27" ht="12.75">
      <c r="A3" s="165" t="s">
        <v>332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43"/>
      <c r="Z3" s="43"/>
      <c r="AA3" s="36" t="s">
        <v>248</v>
      </c>
    </row>
    <row r="4" spans="2:27" ht="12.75">
      <c r="B4" s="182" t="s">
        <v>249</v>
      </c>
      <c r="C4" s="182"/>
      <c r="D4" s="182" t="s">
        <v>250</v>
      </c>
      <c r="E4" s="182"/>
      <c r="F4" s="182" t="s">
        <v>251</v>
      </c>
      <c r="G4" s="182"/>
      <c r="H4" s="182" t="s">
        <v>252</v>
      </c>
      <c r="I4" s="182"/>
      <c r="J4" s="182" t="s">
        <v>253</v>
      </c>
      <c r="K4" s="182"/>
      <c r="L4" s="182" t="s">
        <v>254</v>
      </c>
      <c r="M4" s="182"/>
      <c r="N4" s="182" t="s">
        <v>255</v>
      </c>
      <c r="O4" s="182"/>
      <c r="P4" s="182" t="s">
        <v>256</v>
      </c>
      <c r="Q4" s="182"/>
      <c r="R4" s="182" t="s">
        <v>257</v>
      </c>
      <c r="S4" s="182"/>
      <c r="T4" s="182" t="s">
        <v>309</v>
      </c>
      <c r="U4" s="182"/>
      <c r="V4" s="182" t="s">
        <v>259</v>
      </c>
      <c r="W4" s="182"/>
      <c r="X4" s="182" t="s">
        <v>260</v>
      </c>
      <c r="Y4" s="182"/>
      <c r="Z4" s="165" t="s">
        <v>261</v>
      </c>
      <c r="AA4" s="165"/>
    </row>
    <row r="5" spans="1:27" ht="13.5" thickBot="1">
      <c r="A5" s="127" t="s">
        <v>171</v>
      </c>
      <c r="B5" s="127" t="s">
        <v>262</v>
      </c>
      <c r="C5" s="127" t="s">
        <v>263</v>
      </c>
      <c r="D5" s="127" t="s">
        <v>262</v>
      </c>
      <c r="E5" s="127" t="s">
        <v>263</v>
      </c>
      <c r="F5" s="127" t="s">
        <v>262</v>
      </c>
      <c r="G5" s="127" t="s">
        <v>263</v>
      </c>
      <c r="H5" s="127" t="s">
        <v>262</v>
      </c>
      <c r="I5" s="127" t="s">
        <v>263</v>
      </c>
      <c r="J5" s="127" t="s">
        <v>262</v>
      </c>
      <c r="K5" s="127" t="s">
        <v>263</v>
      </c>
      <c r="L5" s="127" t="s">
        <v>262</v>
      </c>
      <c r="M5" s="127" t="s">
        <v>263</v>
      </c>
      <c r="N5" s="127" t="s">
        <v>262</v>
      </c>
      <c r="O5" s="127" t="s">
        <v>263</v>
      </c>
      <c r="P5" s="127" t="s">
        <v>262</v>
      </c>
      <c r="Q5" s="127" t="s">
        <v>263</v>
      </c>
      <c r="R5" s="127" t="s">
        <v>262</v>
      </c>
      <c r="S5" s="127" t="s">
        <v>263</v>
      </c>
      <c r="T5" s="127" t="s">
        <v>262</v>
      </c>
      <c r="U5" s="127" t="s">
        <v>263</v>
      </c>
      <c r="V5" s="127" t="s">
        <v>262</v>
      </c>
      <c r="W5" s="127" t="s">
        <v>263</v>
      </c>
      <c r="X5" s="127" t="s">
        <v>262</v>
      </c>
      <c r="Y5" s="127" t="s">
        <v>263</v>
      </c>
      <c r="Z5" s="127" t="s">
        <v>262</v>
      </c>
      <c r="AA5" s="128" t="s">
        <v>263</v>
      </c>
    </row>
    <row r="6" spans="1:27" ht="13.5" thickBot="1">
      <c r="A6" s="129" t="s">
        <v>1</v>
      </c>
      <c r="B6" s="129">
        <v>0</v>
      </c>
      <c r="C6" s="129">
        <v>0</v>
      </c>
      <c r="D6" s="130">
        <f aca="true" t="shared" si="0" ref="D6:Y6">B35</f>
        <v>0</v>
      </c>
      <c r="E6" s="130">
        <f t="shared" si="0"/>
        <v>0</v>
      </c>
      <c r="F6" s="130">
        <f>D35</f>
        <v>0</v>
      </c>
      <c r="G6" s="130">
        <f t="shared" si="0"/>
        <v>0</v>
      </c>
      <c r="H6" s="130">
        <f t="shared" si="0"/>
        <v>0</v>
      </c>
      <c r="I6" s="130">
        <f t="shared" si="0"/>
        <v>0</v>
      </c>
      <c r="J6" s="130">
        <f t="shared" si="0"/>
        <v>0</v>
      </c>
      <c r="K6" s="130">
        <f t="shared" si="0"/>
        <v>0</v>
      </c>
      <c r="L6" s="130">
        <f t="shared" si="0"/>
        <v>0</v>
      </c>
      <c r="M6" s="130">
        <f t="shared" si="0"/>
        <v>0</v>
      </c>
      <c r="N6" s="130">
        <f t="shared" si="0"/>
        <v>0</v>
      </c>
      <c r="O6" s="130">
        <f t="shared" si="0"/>
        <v>0</v>
      </c>
      <c r="P6" s="130">
        <f t="shared" si="0"/>
        <v>0</v>
      </c>
      <c r="Q6" s="130">
        <f t="shared" si="0"/>
        <v>0</v>
      </c>
      <c r="R6" s="130">
        <f t="shared" si="0"/>
        <v>0</v>
      </c>
      <c r="S6" s="130">
        <f t="shared" si="0"/>
        <v>0</v>
      </c>
      <c r="T6" s="130">
        <f t="shared" si="0"/>
        <v>0</v>
      </c>
      <c r="U6" s="130">
        <f t="shared" si="0"/>
        <v>0</v>
      </c>
      <c r="V6" s="130">
        <f t="shared" si="0"/>
        <v>0</v>
      </c>
      <c r="W6" s="130">
        <f t="shared" si="0"/>
        <v>0</v>
      </c>
      <c r="X6" s="130">
        <f t="shared" si="0"/>
        <v>0</v>
      </c>
      <c r="Y6" s="130">
        <f t="shared" si="0"/>
        <v>0</v>
      </c>
      <c r="Z6" s="131"/>
      <c r="AA6" s="132"/>
    </row>
    <row r="7" spans="1:27" ht="12.75">
      <c r="A7" s="89" t="s">
        <v>142</v>
      </c>
      <c r="B7" s="89"/>
      <c r="C7" s="8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89"/>
      <c r="AA7" s="143"/>
    </row>
    <row r="8" spans="1:27" ht="12.75">
      <c r="A8" s="65" t="s">
        <v>172</v>
      </c>
      <c r="B8" s="144"/>
      <c r="C8" s="14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4">
        <f>SUM(B8,D8,F8,H8,J8,L8,N8,P8,R8,T8,V8,X8)</f>
        <v>0</v>
      </c>
      <c r="AA8" s="145">
        <f>SUM(C8,E8,G8,I8,K8,M8,O8,Q8,S8,U8,W8,Y8)</f>
        <v>0</v>
      </c>
    </row>
    <row r="9" spans="1:27" ht="12.75">
      <c r="A9" s="65" t="s">
        <v>173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4">
        <f aca="true" t="shared" si="1" ref="Z9:AA34">SUM(B9,D9,F9,H9,J9,L9,N9,P9,R9,T9,V9,X9)</f>
        <v>0</v>
      </c>
      <c r="AA9" s="145">
        <f t="shared" si="1"/>
        <v>0</v>
      </c>
    </row>
    <row r="10" spans="1:27" ht="12.75">
      <c r="A10" s="65" t="s">
        <v>174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4">
        <f t="shared" si="1"/>
        <v>0</v>
      </c>
      <c r="AA10" s="145">
        <f t="shared" si="1"/>
        <v>0</v>
      </c>
    </row>
    <row r="11" spans="1:27" ht="12.75">
      <c r="A11" s="65" t="s">
        <v>175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4">
        <f t="shared" si="1"/>
        <v>0</v>
      </c>
      <c r="AA11" s="145">
        <f t="shared" si="1"/>
        <v>0</v>
      </c>
    </row>
    <row r="12" spans="1:27" ht="12.75">
      <c r="A12" s="65" t="s">
        <v>176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4">
        <f t="shared" si="1"/>
        <v>0</v>
      </c>
      <c r="AA12" s="145">
        <f t="shared" si="1"/>
        <v>0</v>
      </c>
    </row>
    <row r="13" spans="1:27" ht="12.75">
      <c r="A13" s="65" t="s">
        <v>177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4">
        <f t="shared" si="1"/>
        <v>0</v>
      </c>
      <c r="AA13" s="145">
        <f t="shared" si="1"/>
        <v>0</v>
      </c>
    </row>
    <row r="14" spans="1:27" ht="12.75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4">
        <f t="shared" si="1"/>
        <v>0</v>
      </c>
      <c r="AA14" s="145">
        <f t="shared" si="1"/>
        <v>0</v>
      </c>
    </row>
    <row r="15" spans="1:27" ht="12.75">
      <c r="A15" s="65" t="s">
        <v>179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4">
        <f t="shared" si="1"/>
        <v>0</v>
      </c>
      <c r="AA15" s="145">
        <f t="shared" si="1"/>
        <v>0</v>
      </c>
    </row>
    <row r="16" spans="1:27" ht="13.5" thickBot="1">
      <c r="A16" s="146" t="s">
        <v>313</v>
      </c>
      <c r="B16" s="153"/>
      <c r="C16" s="15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>
        <v>0</v>
      </c>
      <c r="W16" s="146"/>
      <c r="X16" s="146">
        <v>933</v>
      </c>
      <c r="Y16" s="146"/>
      <c r="Z16" s="147">
        <f t="shared" si="1"/>
        <v>933</v>
      </c>
      <c r="AA16" s="148">
        <f t="shared" si="1"/>
        <v>0</v>
      </c>
    </row>
    <row r="17" spans="1:27" ht="13.5" thickBot="1">
      <c r="A17" s="135" t="s">
        <v>2</v>
      </c>
      <c r="B17" s="135">
        <f>SUM(B9:B16)</f>
        <v>0</v>
      </c>
      <c r="C17" s="135">
        <f>SUM(C9:C16)</f>
        <v>0</v>
      </c>
      <c r="D17" s="135">
        <f aca="true" t="shared" si="2" ref="D17:Y17">SUM(D9:D16)</f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135">
        <f t="shared" si="2"/>
        <v>0</v>
      </c>
      <c r="I17" s="135">
        <f t="shared" si="2"/>
        <v>0</v>
      </c>
      <c r="J17" s="135">
        <f t="shared" si="2"/>
        <v>0</v>
      </c>
      <c r="K17" s="135">
        <f t="shared" si="2"/>
        <v>0</v>
      </c>
      <c r="L17" s="135">
        <f t="shared" si="2"/>
        <v>0</v>
      </c>
      <c r="M17" s="135">
        <f t="shared" si="2"/>
        <v>0</v>
      </c>
      <c r="N17" s="135">
        <f t="shared" si="2"/>
        <v>0</v>
      </c>
      <c r="O17" s="135">
        <f t="shared" si="2"/>
        <v>0</v>
      </c>
      <c r="P17" s="135">
        <f t="shared" si="2"/>
        <v>0</v>
      </c>
      <c r="Q17" s="135">
        <f t="shared" si="2"/>
        <v>0</v>
      </c>
      <c r="R17" s="135">
        <f>SUM(R9:R16)</f>
        <v>0</v>
      </c>
      <c r="S17" s="135">
        <f>SUM(S9:S16)</f>
        <v>0</v>
      </c>
      <c r="T17" s="135">
        <f t="shared" si="2"/>
        <v>0</v>
      </c>
      <c r="U17" s="135">
        <f t="shared" si="2"/>
        <v>0</v>
      </c>
      <c r="V17" s="135">
        <f t="shared" si="2"/>
        <v>0</v>
      </c>
      <c r="W17" s="135">
        <f t="shared" si="2"/>
        <v>0</v>
      </c>
      <c r="X17" s="135">
        <f t="shared" si="2"/>
        <v>933</v>
      </c>
      <c r="Y17" s="135">
        <f t="shared" si="2"/>
        <v>0</v>
      </c>
      <c r="Z17" s="135">
        <f t="shared" si="1"/>
        <v>933</v>
      </c>
      <c r="AA17" s="136">
        <f t="shared" si="1"/>
        <v>0</v>
      </c>
    </row>
    <row r="18" spans="1:27" ht="13.5" thickBot="1">
      <c r="A18" s="135" t="s">
        <v>3</v>
      </c>
      <c r="B18" s="137">
        <f>SUM(B6,B7,B17)</f>
        <v>0</v>
      </c>
      <c r="C18" s="137">
        <f>SUM(C6,C7,C17)</f>
        <v>0</v>
      </c>
      <c r="D18" s="137">
        <f aca="true" t="shared" si="3" ref="D18:Y18">SUM(D6,D7,D17)</f>
        <v>0</v>
      </c>
      <c r="E18" s="137">
        <f t="shared" si="3"/>
        <v>0</v>
      </c>
      <c r="F18" s="137">
        <f t="shared" si="3"/>
        <v>0</v>
      </c>
      <c r="G18" s="137">
        <f t="shared" si="3"/>
        <v>0</v>
      </c>
      <c r="H18" s="137">
        <f t="shared" si="3"/>
        <v>0</v>
      </c>
      <c r="I18" s="137">
        <f t="shared" si="3"/>
        <v>0</v>
      </c>
      <c r="J18" s="137">
        <f t="shared" si="3"/>
        <v>0</v>
      </c>
      <c r="K18" s="137">
        <f t="shared" si="3"/>
        <v>0</v>
      </c>
      <c r="L18" s="137">
        <f t="shared" si="3"/>
        <v>0</v>
      </c>
      <c r="M18" s="137">
        <f t="shared" si="3"/>
        <v>0</v>
      </c>
      <c r="N18" s="137">
        <f t="shared" si="3"/>
        <v>0</v>
      </c>
      <c r="O18" s="137">
        <f t="shared" si="3"/>
        <v>0</v>
      </c>
      <c r="P18" s="137">
        <f t="shared" si="3"/>
        <v>0</v>
      </c>
      <c r="Q18" s="137">
        <f t="shared" si="3"/>
        <v>0</v>
      </c>
      <c r="R18" s="137">
        <f>SUM(R6,R7,R17)</f>
        <v>0</v>
      </c>
      <c r="S18" s="137">
        <f>SUM(S6,S7,S17)</f>
        <v>0</v>
      </c>
      <c r="T18" s="137">
        <f t="shared" si="3"/>
        <v>0</v>
      </c>
      <c r="U18" s="137">
        <f t="shared" si="3"/>
        <v>0</v>
      </c>
      <c r="V18" s="137">
        <f t="shared" si="3"/>
        <v>0</v>
      </c>
      <c r="W18" s="137">
        <f t="shared" si="3"/>
        <v>0</v>
      </c>
      <c r="X18" s="137">
        <f t="shared" si="3"/>
        <v>933</v>
      </c>
      <c r="Y18" s="137">
        <f t="shared" si="3"/>
        <v>0</v>
      </c>
      <c r="Z18" s="135"/>
      <c r="AA18" s="136"/>
    </row>
    <row r="19" spans="1:27" ht="12.75">
      <c r="A19" s="89" t="s">
        <v>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89">
        <f t="shared" si="1"/>
        <v>0</v>
      </c>
      <c r="AA19" s="143">
        <f t="shared" si="1"/>
        <v>0</v>
      </c>
    </row>
    <row r="20" spans="1:27" ht="12.75">
      <c r="A20" s="65" t="s">
        <v>181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4">
        <f t="shared" si="1"/>
        <v>0</v>
      </c>
      <c r="AA20" s="145">
        <f t="shared" si="1"/>
        <v>0</v>
      </c>
    </row>
    <row r="21" spans="1:27" ht="12.75">
      <c r="A21" s="65" t="s">
        <v>182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4">
        <f t="shared" si="1"/>
        <v>0</v>
      </c>
      <c r="AA21" s="145">
        <f t="shared" si="1"/>
        <v>0</v>
      </c>
    </row>
    <row r="22" spans="1:27" ht="12.75">
      <c r="A22" s="65" t="s">
        <v>183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4">
        <f t="shared" si="1"/>
        <v>0</v>
      </c>
      <c r="AA22" s="145">
        <f t="shared" si="1"/>
        <v>0</v>
      </c>
    </row>
    <row r="23" spans="1:27" ht="12.75">
      <c r="A23" s="65" t="s">
        <v>184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4">
        <f t="shared" si="1"/>
        <v>0</v>
      </c>
      <c r="AA23" s="145">
        <f t="shared" si="1"/>
        <v>0</v>
      </c>
    </row>
    <row r="24" spans="1:27" ht="12.75">
      <c r="A24" s="65" t="s">
        <v>185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44">
        <f t="shared" si="1"/>
        <v>0</v>
      </c>
      <c r="AA24" s="145">
        <f t="shared" si="1"/>
        <v>0</v>
      </c>
    </row>
    <row r="25" spans="1:27" ht="12.75">
      <c r="A25" s="65" t="s">
        <v>186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144">
        <f t="shared" si="1"/>
        <v>0</v>
      </c>
      <c r="AA25" s="145">
        <f t="shared" si="1"/>
        <v>0</v>
      </c>
    </row>
    <row r="26" spans="1:27" ht="12.75">
      <c r="A26" s="65" t="s">
        <v>187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4">
        <f t="shared" si="1"/>
        <v>0</v>
      </c>
      <c r="AA26" s="145">
        <f t="shared" si="1"/>
        <v>0</v>
      </c>
    </row>
    <row r="27" spans="1:27" ht="12.75">
      <c r="A27" s="65" t="s">
        <v>188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4">
        <f t="shared" si="1"/>
        <v>0</v>
      </c>
      <c r="AA27" s="145">
        <f t="shared" si="1"/>
        <v>0</v>
      </c>
    </row>
    <row r="28" spans="1:27" ht="12.75">
      <c r="A28" s="65" t="s">
        <v>189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>
        <v>0</v>
      </c>
      <c r="Z28" s="144">
        <f t="shared" si="1"/>
        <v>0</v>
      </c>
      <c r="AA28" s="145">
        <f t="shared" si="1"/>
        <v>0</v>
      </c>
    </row>
    <row r="29" spans="1:27" ht="12.75">
      <c r="A29" s="65" t="s">
        <v>190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4">
        <f t="shared" si="1"/>
        <v>0</v>
      </c>
      <c r="AA29" s="145">
        <f t="shared" si="1"/>
        <v>0</v>
      </c>
    </row>
    <row r="30" spans="1:27" ht="12.75">
      <c r="A30" s="65" t="s">
        <v>191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4">
        <f t="shared" si="1"/>
        <v>0</v>
      </c>
      <c r="AA30" s="145">
        <f t="shared" si="1"/>
        <v>0</v>
      </c>
    </row>
    <row r="31" spans="1:27" ht="12.75">
      <c r="A31" s="65" t="s">
        <v>192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4">
        <f t="shared" si="1"/>
        <v>0</v>
      </c>
      <c r="AA31" s="145">
        <f t="shared" si="1"/>
        <v>0</v>
      </c>
    </row>
    <row r="32" spans="1:27" ht="12.75">
      <c r="A32" s="65" t="s">
        <v>193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4">
        <f t="shared" si="1"/>
        <v>0</v>
      </c>
      <c r="AA32" s="145">
        <f t="shared" si="1"/>
        <v>0</v>
      </c>
    </row>
    <row r="33" spans="1:27" ht="13.5" thickBot="1">
      <c r="A33" s="146" t="s">
        <v>312</v>
      </c>
      <c r="B33" s="146"/>
      <c r="C33" s="146"/>
      <c r="D33" s="146"/>
      <c r="E33" s="146"/>
      <c r="F33" s="153"/>
      <c r="G33" s="153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>
        <v>0</v>
      </c>
      <c r="V33" s="146"/>
      <c r="W33" s="146"/>
      <c r="X33" s="146"/>
      <c r="Y33" s="146"/>
      <c r="Z33" s="147">
        <f t="shared" si="1"/>
        <v>0</v>
      </c>
      <c r="AA33" s="148">
        <f t="shared" si="1"/>
        <v>0</v>
      </c>
    </row>
    <row r="34" spans="1:27" ht="13.5" thickBot="1">
      <c r="A34" s="135" t="s">
        <v>5</v>
      </c>
      <c r="B34" s="135">
        <f>SUM(B19:B33)</f>
        <v>0</v>
      </c>
      <c r="C34" s="135">
        <f>SUM(C19:C33)</f>
        <v>0</v>
      </c>
      <c r="D34" s="135">
        <f>SUM(D19:D33)</f>
        <v>0</v>
      </c>
      <c r="E34" s="135">
        <f>SUM(E19:E33)</f>
        <v>0</v>
      </c>
      <c r="F34" s="135">
        <f aca="true" t="shared" si="4" ref="F34:Y34">SUM(F19:F33)</f>
        <v>0</v>
      </c>
      <c r="G34" s="135">
        <f t="shared" si="4"/>
        <v>0</v>
      </c>
      <c r="H34" s="135">
        <f t="shared" si="4"/>
        <v>0</v>
      </c>
      <c r="I34" s="135">
        <f t="shared" si="4"/>
        <v>0</v>
      </c>
      <c r="J34" s="135">
        <f t="shared" si="4"/>
        <v>0</v>
      </c>
      <c r="K34" s="135">
        <f t="shared" si="4"/>
        <v>0</v>
      </c>
      <c r="L34" s="135">
        <f t="shared" si="4"/>
        <v>0</v>
      </c>
      <c r="M34" s="135">
        <f t="shared" si="4"/>
        <v>0</v>
      </c>
      <c r="N34" s="135">
        <f t="shared" si="4"/>
        <v>0</v>
      </c>
      <c r="O34" s="135">
        <f t="shared" si="4"/>
        <v>0</v>
      </c>
      <c r="P34" s="135">
        <f t="shared" si="4"/>
        <v>0</v>
      </c>
      <c r="Q34" s="135">
        <f t="shared" si="4"/>
        <v>0</v>
      </c>
      <c r="R34" s="135">
        <f t="shared" si="4"/>
        <v>0</v>
      </c>
      <c r="S34" s="135">
        <f t="shared" si="4"/>
        <v>0</v>
      </c>
      <c r="T34" s="135">
        <f t="shared" si="4"/>
        <v>0</v>
      </c>
      <c r="U34" s="135">
        <f t="shared" si="4"/>
        <v>0</v>
      </c>
      <c r="V34" s="135">
        <f t="shared" si="4"/>
        <v>0</v>
      </c>
      <c r="W34" s="135">
        <f t="shared" si="4"/>
        <v>0</v>
      </c>
      <c r="X34" s="135">
        <f t="shared" si="4"/>
        <v>0</v>
      </c>
      <c r="Y34" s="135">
        <f t="shared" si="4"/>
        <v>0</v>
      </c>
      <c r="Z34" s="135">
        <f t="shared" si="1"/>
        <v>0</v>
      </c>
      <c r="AA34" s="135">
        <f t="shared" si="1"/>
        <v>0</v>
      </c>
    </row>
    <row r="35" spans="1:26" ht="12.75">
      <c r="A35" s="133" t="s">
        <v>6</v>
      </c>
      <c r="B35" s="138">
        <f>B18-B34</f>
        <v>0</v>
      </c>
      <c r="C35" s="138">
        <f>C18-C34</f>
        <v>0</v>
      </c>
      <c r="D35" s="138">
        <f aca="true" t="shared" si="5" ref="D35:Y35">D18-D34</f>
        <v>0</v>
      </c>
      <c r="E35" s="138">
        <f t="shared" si="5"/>
        <v>0</v>
      </c>
      <c r="F35" s="138">
        <f t="shared" si="5"/>
        <v>0</v>
      </c>
      <c r="G35" s="138">
        <f t="shared" si="5"/>
        <v>0</v>
      </c>
      <c r="H35" s="138">
        <f t="shared" si="5"/>
        <v>0</v>
      </c>
      <c r="I35" s="138">
        <f t="shared" si="5"/>
        <v>0</v>
      </c>
      <c r="J35" s="138">
        <f t="shared" si="5"/>
        <v>0</v>
      </c>
      <c r="K35" s="138">
        <f t="shared" si="5"/>
        <v>0</v>
      </c>
      <c r="L35" s="138">
        <f t="shared" si="5"/>
        <v>0</v>
      </c>
      <c r="M35" s="138">
        <f t="shared" si="5"/>
        <v>0</v>
      </c>
      <c r="N35" s="138">
        <f t="shared" si="5"/>
        <v>0</v>
      </c>
      <c r="O35" s="138">
        <f t="shared" si="5"/>
        <v>0</v>
      </c>
      <c r="P35" s="138">
        <f t="shared" si="5"/>
        <v>0</v>
      </c>
      <c r="Q35" s="138">
        <f t="shared" si="5"/>
        <v>0</v>
      </c>
      <c r="R35" s="138">
        <f t="shared" si="5"/>
        <v>0</v>
      </c>
      <c r="S35" s="138">
        <f t="shared" si="5"/>
        <v>0</v>
      </c>
      <c r="T35" s="138">
        <f t="shared" si="5"/>
        <v>0</v>
      </c>
      <c r="U35" s="138">
        <f t="shared" si="5"/>
        <v>0</v>
      </c>
      <c r="V35" s="138">
        <f t="shared" si="5"/>
        <v>0</v>
      </c>
      <c r="W35" s="138">
        <f t="shared" si="5"/>
        <v>0</v>
      </c>
      <c r="X35" s="133">
        <f t="shared" si="5"/>
        <v>933</v>
      </c>
      <c r="Y35" s="133">
        <f t="shared" si="5"/>
        <v>0</v>
      </c>
      <c r="Z35" s="134"/>
    </row>
    <row r="36" spans="1:26" ht="12.75">
      <c r="A36" s="47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47"/>
      <c r="Y36" s="47"/>
      <c r="Z36" s="24"/>
    </row>
    <row r="37" spans="20:26" ht="12.75">
      <c r="T37" s="165" t="s">
        <v>310</v>
      </c>
      <c r="U37" s="181"/>
      <c r="V37" s="181"/>
      <c r="W37" s="181"/>
      <c r="X37" s="181"/>
      <c r="Y37" s="56"/>
      <c r="Z37" s="56"/>
    </row>
    <row r="38" spans="1:27" ht="12.75">
      <c r="A38" s="165" t="s">
        <v>331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43"/>
      <c r="Z38" s="43"/>
      <c r="AA38" s="36" t="s">
        <v>248</v>
      </c>
    </row>
    <row r="39" spans="2:27" ht="12.75">
      <c r="B39" s="182" t="s">
        <v>249</v>
      </c>
      <c r="C39" s="182"/>
      <c r="D39" s="182" t="s">
        <v>250</v>
      </c>
      <c r="E39" s="182"/>
      <c r="F39" s="182" t="s">
        <v>251</v>
      </c>
      <c r="G39" s="182"/>
      <c r="H39" s="182" t="s">
        <v>252</v>
      </c>
      <c r="I39" s="182"/>
      <c r="J39" s="182" t="s">
        <v>253</v>
      </c>
      <c r="K39" s="182"/>
      <c r="L39" s="182" t="s">
        <v>254</v>
      </c>
      <c r="M39" s="182"/>
      <c r="N39" s="182" t="s">
        <v>255</v>
      </c>
      <c r="O39" s="182"/>
      <c r="P39" s="182" t="s">
        <v>256</v>
      </c>
      <c r="Q39" s="182"/>
      <c r="R39" s="182" t="s">
        <v>257</v>
      </c>
      <c r="S39" s="182"/>
      <c r="T39" s="182" t="s">
        <v>258</v>
      </c>
      <c r="U39" s="182"/>
      <c r="V39" s="182" t="s">
        <v>259</v>
      </c>
      <c r="W39" s="182"/>
      <c r="X39" s="182" t="s">
        <v>260</v>
      </c>
      <c r="Y39" s="182"/>
      <c r="Z39" s="165" t="s">
        <v>261</v>
      </c>
      <c r="AA39" s="165"/>
    </row>
    <row r="40" spans="1:27" ht="13.5" thickBot="1">
      <c r="A40" s="127" t="s">
        <v>171</v>
      </c>
      <c r="B40" s="127" t="s">
        <v>262</v>
      </c>
      <c r="C40" s="127" t="s">
        <v>263</v>
      </c>
      <c r="D40" s="127" t="s">
        <v>262</v>
      </c>
      <c r="E40" s="127" t="s">
        <v>263</v>
      </c>
      <c r="F40" s="127" t="s">
        <v>262</v>
      </c>
      <c r="G40" s="127" t="s">
        <v>263</v>
      </c>
      <c r="H40" s="127" t="s">
        <v>262</v>
      </c>
      <c r="I40" s="127" t="s">
        <v>263</v>
      </c>
      <c r="J40" s="127" t="s">
        <v>262</v>
      </c>
      <c r="K40" s="127" t="s">
        <v>263</v>
      </c>
      <c r="L40" s="127" t="s">
        <v>262</v>
      </c>
      <c r="M40" s="127" t="s">
        <v>263</v>
      </c>
      <c r="N40" s="127" t="s">
        <v>262</v>
      </c>
      <c r="O40" s="127" t="s">
        <v>263</v>
      </c>
      <c r="P40" s="127" t="s">
        <v>262</v>
      </c>
      <c r="Q40" s="127" t="s">
        <v>263</v>
      </c>
      <c r="R40" s="127" t="s">
        <v>262</v>
      </c>
      <c r="S40" s="127" t="s">
        <v>263</v>
      </c>
      <c r="T40" s="127" t="s">
        <v>262</v>
      </c>
      <c r="U40" s="127" t="s">
        <v>263</v>
      </c>
      <c r="V40" s="127" t="s">
        <v>262</v>
      </c>
      <c r="W40" s="127" t="s">
        <v>263</v>
      </c>
      <c r="X40" s="127" t="s">
        <v>262</v>
      </c>
      <c r="Y40" s="127" t="s">
        <v>263</v>
      </c>
      <c r="Z40" s="127" t="s">
        <v>262</v>
      </c>
      <c r="AA40" s="128" t="s">
        <v>263</v>
      </c>
    </row>
    <row r="41" spans="1:27" ht="13.5" thickBot="1">
      <c r="A41" s="129" t="s">
        <v>1</v>
      </c>
      <c r="B41" s="129">
        <v>0</v>
      </c>
      <c r="C41" s="139">
        <v>0</v>
      </c>
      <c r="D41" s="129">
        <f aca="true" t="shared" si="6" ref="D41:Y41">B70</f>
        <v>0</v>
      </c>
      <c r="E41" s="130">
        <f t="shared" si="6"/>
        <v>0</v>
      </c>
      <c r="F41" s="129">
        <f t="shared" si="6"/>
        <v>0</v>
      </c>
      <c r="G41" s="130">
        <f t="shared" si="6"/>
        <v>0</v>
      </c>
      <c r="H41" s="129">
        <f t="shared" si="6"/>
        <v>0</v>
      </c>
      <c r="I41" s="130">
        <f t="shared" si="6"/>
        <v>0</v>
      </c>
      <c r="J41" s="129">
        <f t="shared" si="6"/>
        <v>0</v>
      </c>
      <c r="K41" s="130">
        <f t="shared" si="6"/>
        <v>0</v>
      </c>
      <c r="L41" s="129">
        <f t="shared" si="6"/>
        <v>0</v>
      </c>
      <c r="M41" s="130">
        <f t="shared" si="6"/>
        <v>0</v>
      </c>
      <c r="N41" s="129">
        <f t="shared" si="6"/>
        <v>0</v>
      </c>
      <c r="O41" s="130">
        <f t="shared" si="6"/>
        <v>0</v>
      </c>
      <c r="P41" s="129">
        <f t="shared" si="6"/>
        <v>0</v>
      </c>
      <c r="Q41" s="130">
        <f t="shared" si="6"/>
        <v>0</v>
      </c>
      <c r="R41" s="129">
        <f t="shared" si="6"/>
        <v>0</v>
      </c>
      <c r="S41" s="130">
        <f t="shared" si="6"/>
        <v>0</v>
      </c>
      <c r="T41" s="129">
        <f t="shared" si="6"/>
        <v>0</v>
      </c>
      <c r="U41" s="130">
        <f t="shared" si="6"/>
        <v>0</v>
      </c>
      <c r="V41" s="129">
        <f t="shared" si="6"/>
        <v>0</v>
      </c>
      <c r="W41" s="130">
        <f t="shared" si="6"/>
        <v>0</v>
      </c>
      <c r="X41" s="129">
        <f t="shared" si="6"/>
        <v>0</v>
      </c>
      <c r="Y41" s="130">
        <f t="shared" si="6"/>
        <v>0</v>
      </c>
      <c r="Z41" s="140"/>
      <c r="AA41" s="141"/>
    </row>
    <row r="42" spans="1:27" ht="12.75">
      <c r="A42" s="89" t="s">
        <v>142</v>
      </c>
      <c r="B42" s="89"/>
      <c r="C42" s="89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89"/>
      <c r="AA42" s="71"/>
    </row>
    <row r="43" spans="1:27" ht="12.75">
      <c r="A43" s="65" t="s">
        <v>172</v>
      </c>
      <c r="B43" s="144"/>
      <c r="C43" s="144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>
        <f>SUM(B43,D43,F43,H43,J43,L43,N43,P43,R43,T43,V43,X43)</f>
        <v>0</v>
      </c>
      <c r="AA43" s="145">
        <f>SUM(C43,E43,G43,I43,K43,M43,O43,Q43,S43,U43,W43,Y43)</f>
        <v>0</v>
      </c>
    </row>
    <row r="44" spans="1:27" ht="12.75">
      <c r="A44" s="65" t="s">
        <v>173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>
        <v>0</v>
      </c>
      <c r="W44" s="65"/>
      <c r="X44" s="65"/>
      <c r="Y44" s="65"/>
      <c r="Z44" s="144">
        <f aca="true" t="shared" si="7" ref="Z44:AA68">SUM(B44,D44,F44,H44,J44,L44,N44,P44,R44,T44,V44,X44)</f>
        <v>0</v>
      </c>
      <c r="AA44" s="145">
        <f t="shared" si="7"/>
        <v>0</v>
      </c>
    </row>
    <row r="45" spans="1:27" ht="12.75">
      <c r="A45" s="65" t="s">
        <v>174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>
        <f t="shared" si="7"/>
        <v>0</v>
      </c>
      <c r="AA45" s="145">
        <f t="shared" si="7"/>
        <v>0</v>
      </c>
    </row>
    <row r="46" spans="1:27" ht="12.75">
      <c r="A46" s="65" t="s">
        <v>175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>
        <f t="shared" si="7"/>
        <v>0</v>
      </c>
      <c r="AA46" s="145">
        <f t="shared" si="7"/>
        <v>0</v>
      </c>
    </row>
    <row r="47" spans="1:27" ht="12.75">
      <c r="A47" s="65" t="s">
        <v>176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>
        <f t="shared" si="7"/>
        <v>0</v>
      </c>
      <c r="AA47" s="145">
        <f t="shared" si="7"/>
        <v>0</v>
      </c>
    </row>
    <row r="48" spans="1:27" ht="12.75">
      <c r="A48" s="65" t="s">
        <v>177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144">
        <f t="shared" si="7"/>
        <v>0</v>
      </c>
      <c r="AA48" s="145">
        <f t="shared" si="7"/>
        <v>0</v>
      </c>
    </row>
    <row r="49" spans="1:27" ht="12.75">
      <c r="A49" s="65" t="s">
        <v>178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144">
        <f t="shared" si="7"/>
        <v>0</v>
      </c>
      <c r="AA49" s="145">
        <f t="shared" si="7"/>
        <v>0</v>
      </c>
    </row>
    <row r="50" spans="1:27" ht="12.75">
      <c r="A50" s="65" t="s">
        <v>179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144">
        <f t="shared" si="7"/>
        <v>0</v>
      </c>
      <c r="AA50" s="145">
        <f t="shared" si="7"/>
        <v>0</v>
      </c>
    </row>
    <row r="51" spans="1:27" ht="13.5" thickBot="1">
      <c r="A51" s="146" t="s">
        <v>180</v>
      </c>
      <c r="B51" s="153"/>
      <c r="C51" s="153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7">
        <f t="shared" si="7"/>
        <v>0</v>
      </c>
      <c r="AA51" s="148">
        <f t="shared" si="7"/>
        <v>0</v>
      </c>
    </row>
    <row r="52" spans="1:27" ht="13.5" thickBot="1">
      <c r="A52" s="135" t="s">
        <v>2</v>
      </c>
      <c r="B52" s="135">
        <f aca="true" t="shared" si="8" ref="B52:Y52">SUM(B44:B51)</f>
        <v>0</v>
      </c>
      <c r="C52" s="137">
        <f t="shared" si="8"/>
        <v>0</v>
      </c>
      <c r="D52" s="135">
        <f t="shared" si="8"/>
        <v>0</v>
      </c>
      <c r="E52" s="137">
        <f t="shared" si="8"/>
        <v>0</v>
      </c>
      <c r="F52" s="135">
        <f t="shared" si="8"/>
        <v>0</v>
      </c>
      <c r="G52" s="137">
        <f t="shared" si="8"/>
        <v>0</v>
      </c>
      <c r="H52" s="135">
        <f t="shared" si="8"/>
        <v>0</v>
      </c>
      <c r="I52" s="137">
        <f t="shared" si="8"/>
        <v>0</v>
      </c>
      <c r="J52" s="135">
        <f t="shared" si="8"/>
        <v>0</v>
      </c>
      <c r="K52" s="137">
        <f t="shared" si="8"/>
        <v>0</v>
      </c>
      <c r="L52" s="135">
        <f t="shared" si="8"/>
        <v>0</v>
      </c>
      <c r="M52" s="137">
        <f t="shared" si="8"/>
        <v>0</v>
      </c>
      <c r="N52" s="135">
        <f t="shared" si="8"/>
        <v>0</v>
      </c>
      <c r="O52" s="137">
        <f t="shared" si="8"/>
        <v>0</v>
      </c>
      <c r="P52" s="135">
        <f t="shared" si="8"/>
        <v>0</v>
      </c>
      <c r="Q52" s="137">
        <f t="shared" si="8"/>
        <v>0</v>
      </c>
      <c r="R52" s="135">
        <f t="shared" si="8"/>
        <v>0</v>
      </c>
      <c r="S52" s="137">
        <f t="shared" si="8"/>
        <v>0</v>
      </c>
      <c r="T52" s="135">
        <f t="shared" si="8"/>
        <v>0</v>
      </c>
      <c r="U52" s="137">
        <f t="shared" si="8"/>
        <v>0</v>
      </c>
      <c r="V52" s="135">
        <f t="shared" si="8"/>
        <v>0</v>
      </c>
      <c r="W52" s="137">
        <f t="shared" si="8"/>
        <v>0</v>
      </c>
      <c r="X52" s="135">
        <f t="shared" si="8"/>
        <v>0</v>
      </c>
      <c r="Y52" s="137">
        <f t="shared" si="8"/>
        <v>0</v>
      </c>
      <c r="Z52" s="135">
        <f t="shared" si="7"/>
        <v>0</v>
      </c>
      <c r="AA52" s="137">
        <f t="shared" si="7"/>
        <v>0</v>
      </c>
    </row>
    <row r="53" spans="1:27" ht="13.5" thickBot="1">
      <c r="A53" s="135" t="s">
        <v>3</v>
      </c>
      <c r="B53" s="137">
        <f aca="true" t="shared" si="9" ref="B53:Y53">SUM(B41,B42,B52)</f>
        <v>0</v>
      </c>
      <c r="C53" s="137">
        <f t="shared" si="9"/>
        <v>0</v>
      </c>
      <c r="D53" s="137">
        <f t="shared" si="9"/>
        <v>0</v>
      </c>
      <c r="E53" s="137">
        <f t="shared" si="9"/>
        <v>0</v>
      </c>
      <c r="F53" s="137">
        <f t="shared" si="9"/>
        <v>0</v>
      </c>
      <c r="G53" s="137">
        <f t="shared" si="9"/>
        <v>0</v>
      </c>
      <c r="H53" s="137">
        <f t="shared" si="9"/>
        <v>0</v>
      </c>
      <c r="I53" s="137">
        <f t="shared" si="9"/>
        <v>0</v>
      </c>
      <c r="J53" s="137">
        <f t="shared" si="9"/>
        <v>0</v>
      </c>
      <c r="K53" s="137">
        <f t="shared" si="9"/>
        <v>0</v>
      </c>
      <c r="L53" s="137">
        <f t="shared" si="9"/>
        <v>0</v>
      </c>
      <c r="M53" s="137">
        <f t="shared" si="9"/>
        <v>0</v>
      </c>
      <c r="N53" s="137">
        <f t="shared" si="9"/>
        <v>0</v>
      </c>
      <c r="O53" s="137">
        <f t="shared" si="9"/>
        <v>0</v>
      </c>
      <c r="P53" s="137">
        <f t="shared" si="9"/>
        <v>0</v>
      </c>
      <c r="Q53" s="137">
        <f t="shared" si="9"/>
        <v>0</v>
      </c>
      <c r="R53" s="137">
        <f t="shared" si="9"/>
        <v>0</v>
      </c>
      <c r="S53" s="137">
        <f t="shared" si="9"/>
        <v>0</v>
      </c>
      <c r="T53" s="137">
        <f>SUM(T41,T42,T52)</f>
        <v>0</v>
      </c>
      <c r="U53" s="137">
        <f>SUM(U41,U42,U52)</f>
        <v>0</v>
      </c>
      <c r="V53" s="137">
        <f t="shared" si="9"/>
        <v>0</v>
      </c>
      <c r="W53" s="137">
        <f>SUM(W41,W42,W52)</f>
        <v>0</v>
      </c>
      <c r="X53" s="137">
        <f>SUM(X41,X42,X52)</f>
        <v>0</v>
      </c>
      <c r="Y53" s="137">
        <f t="shared" si="9"/>
        <v>0</v>
      </c>
      <c r="Z53" s="135"/>
      <c r="AA53" s="135"/>
    </row>
    <row r="54" spans="1:27" ht="12.75">
      <c r="A54" s="89" t="s">
        <v>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89">
        <f>SUM(B54,D54,F54,H54,J54,L54,N54,P54,R54,T54,V54,X54)</f>
        <v>0</v>
      </c>
      <c r="AA54" s="143">
        <f t="shared" si="7"/>
        <v>0</v>
      </c>
    </row>
    <row r="55" spans="1:27" ht="12.75">
      <c r="A55" s="65" t="s">
        <v>181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144">
        <f t="shared" si="7"/>
        <v>0</v>
      </c>
      <c r="AA55" s="145">
        <f t="shared" si="7"/>
        <v>0</v>
      </c>
    </row>
    <row r="56" spans="1:27" ht="12.75">
      <c r="A56" s="65" t="s">
        <v>182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144">
        <f t="shared" si="7"/>
        <v>0</v>
      </c>
      <c r="AA56" s="145">
        <f t="shared" si="7"/>
        <v>0</v>
      </c>
    </row>
    <row r="57" spans="1:27" ht="12.75">
      <c r="A57" s="65" t="s">
        <v>183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144">
        <f t="shared" si="7"/>
        <v>0</v>
      </c>
      <c r="AA57" s="145">
        <f t="shared" si="7"/>
        <v>0</v>
      </c>
    </row>
    <row r="58" spans="1:27" ht="12.75">
      <c r="A58" s="65" t="s">
        <v>184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144">
        <f t="shared" si="7"/>
        <v>0</v>
      </c>
      <c r="AA58" s="145">
        <f t="shared" si="7"/>
        <v>0</v>
      </c>
    </row>
    <row r="59" spans="1:27" ht="12.75">
      <c r="A59" s="65" t="s">
        <v>185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144">
        <f t="shared" si="7"/>
        <v>0</v>
      </c>
      <c r="AA59" s="145">
        <f t="shared" si="7"/>
        <v>0</v>
      </c>
    </row>
    <row r="60" spans="1:27" ht="12.75">
      <c r="A60" s="65" t="s">
        <v>186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144">
        <f t="shared" si="7"/>
        <v>0</v>
      </c>
      <c r="AA60" s="145">
        <f t="shared" si="7"/>
        <v>0</v>
      </c>
    </row>
    <row r="61" spans="1:27" ht="12.75">
      <c r="A61" s="65" t="s">
        <v>187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144">
        <f t="shared" si="7"/>
        <v>0</v>
      </c>
      <c r="AA61" s="145">
        <f t="shared" si="7"/>
        <v>0</v>
      </c>
    </row>
    <row r="62" spans="1:27" ht="12.75">
      <c r="A62" s="65" t="s">
        <v>188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144">
        <f t="shared" si="7"/>
        <v>0</v>
      </c>
      <c r="AA62" s="145">
        <f t="shared" si="7"/>
        <v>0</v>
      </c>
    </row>
    <row r="63" spans="1:27" ht="12.75">
      <c r="A63" s="65" t="s">
        <v>189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>
        <v>0</v>
      </c>
      <c r="Z63" s="144">
        <f t="shared" si="7"/>
        <v>0</v>
      </c>
      <c r="AA63" s="145">
        <f t="shared" si="7"/>
        <v>0</v>
      </c>
    </row>
    <row r="64" spans="1:27" ht="12.75">
      <c r="A64" s="65" t="s">
        <v>190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144">
        <f t="shared" si="7"/>
        <v>0</v>
      </c>
      <c r="AA64" s="145">
        <f t="shared" si="7"/>
        <v>0</v>
      </c>
    </row>
    <row r="65" spans="1:27" ht="12.75">
      <c r="A65" s="65" t="s">
        <v>191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144">
        <f t="shared" si="7"/>
        <v>0</v>
      </c>
      <c r="AA65" s="145">
        <f t="shared" si="7"/>
        <v>0</v>
      </c>
    </row>
    <row r="66" spans="1:27" ht="12.75">
      <c r="A66" s="65" t="s">
        <v>192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144">
        <f t="shared" si="7"/>
        <v>0</v>
      </c>
      <c r="AA66" s="145">
        <f t="shared" si="7"/>
        <v>0</v>
      </c>
    </row>
    <row r="67" spans="1:27" ht="12.75">
      <c r="A67" s="65" t="s">
        <v>193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144">
        <f t="shared" si="7"/>
        <v>0</v>
      </c>
      <c r="AA67" s="145">
        <f t="shared" si="7"/>
        <v>0</v>
      </c>
    </row>
    <row r="68" spans="1:27" ht="13.5" thickBot="1">
      <c r="A68" s="146" t="s">
        <v>0</v>
      </c>
      <c r="B68" s="146"/>
      <c r="C68" s="146"/>
      <c r="D68" s="146"/>
      <c r="E68" s="146"/>
      <c r="F68" s="153"/>
      <c r="G68" s="153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>
        <v>0</v>
      </c>
      <c r="V68" s="146"/>
      <c r="W68" s="146"/>
      <c r="X68" s="146"/>
      <c r="Y68" s="146"/>
      <c r="Z68" s="147">
        <f t="shared" si="7"/>
        <v>0</v>
      </c>
      <c r="AA68" s="148">
        <f t="shared" si="7"/>
        <v>0</v>
      </c>
    </row>
    <row r="69" spans="1:27" ht="13.5" thickBot="1">
      <c r="A69" s="135" t="s">
        <v>5</v>
      </c>
      <c r="B69" s="135">
        <f aca="true" t="shared" si="10" ref="B69:Y69">SUM(B54:B68)</f>
        <v>0</v>
      </c>
      <c r="C69" s="137">
        <f t="shared" si="10"/>
        <v>0</v>
      </c>
      <c r="D69" s="135">
        <f t="shared" si="10"/>
        <v>0</v>
      </c>
      <c r="E69" s="137">
        <f t="shared" si="10"/>
        <v>0</v>
      </c>
      <c r="F69" s="135">
        <f t="shared" si="10"/>
        <v>0</v>
      </c>
      <c r="G69" s="137">
        <f t="shared" si="10"/>
        <v>0</v>
      </c>
      <c r="H69" s="135">
        <f t="shared" si="10"/>
        <v>0</v>
      </c>
      <c r="I69" s="137">
        <f t="shared" si="10"/>
        <v>0</v>
      </c>
      <c r="J69" s="135">
        <f t="shared" si="10"/>
        <v>0</v>
      </c>
      <c r="K69" s="137">
        <f t="shared" si="10"/>
        <v>0</v>
      </c>
      <c r="L69" s="135">
        <f>SUM(L54:L68)</f>
        <v>0</v>
      </c>
      <c r="M69" s="137">
        <f>SUM(M54:M68)</f>
        <v>0</v>
      </c>
      <c r="N69" s="135">
        <f t="shared" si="10"/>
        <v>0</v>
      </c>
      <c r="O69" s="137">
        <f t="shared" si="10"/>
        <v>0</v>
      </c>
      <c r="P69" s="135">
        <f t="shared" si="10"/>
        <v>0</v>
      </c>
      <c r="Q69" s="137">
        <f t="shared" si="10"/>
        <v>0</v>
      </c>
      <c r="R69" s="135">
        <f t="shared" si="10"/>
        <v>0</v>
      </c>
      <c r="S69" s="137">
        <f t="shared" si="10"/>
        <v>0</v>
      </c>
      <c r="T69" s="135">
        <f t="shared" si="10"/>
        <v>0</v>
      </c>
      <c r="U69" s="137">
        <f t="shared" si="10"/>
        <v>0</v>
      </c>
      <c r="V69" s="135">
        <f t="shared" si="10"/>
        <v>0</v>
      </c>
      <c r="W69" s="137">
        <f t="shared" si="10"/>
        <v>0</v>
      </c>
      <c r="X69" s="135">
        <f>SUM(X54:X68)</f>
        <v>0</v>
      </c>
      <c r="Y69" s="137">
        <f t="shared" si="10"/>
        <v>0</v>
      </c>
      <c r="Z69" s="135">
        <f>SUM(B69,D69,F69,H69,J69,L69,N69,P69,R69,T69,V69,X69)</f>
        <v>0</v>
      </c>
      <c r="AA69" s="137">
        <f>SUM(C69,E69,G69,I69,K69,M69,O69,Q69,S69,U69,W69,Y69)</f>
        <v>0</v>
      </c>
    </row>
    <row r="70" spans="1:27" ht="12.75">
      <c r="A70" s="133" t="s">
        <v>6</v>
      </c>
      <c r="B70" s="138">
        <f aca="true" t="shared" si="11" ref="B70:Y70">B53-B69</f>
        <v>0</v>
      </c>
      <c r="C70" s="138">
        <f t="shared" si="11"/>
        <v>0</v>
      </c>
      <c r="D70" s="138">
        <f t="shared" si="11"/>
        <v>0</v>
      </c>
      <c r="E70" s="138">
        <f t="shared" si="11"/>
        <v>0</v>
      </c>
      <c r="F70" s="138">
        <f t="shared" si="11"/>
        <v>0</v>
      </c>
      <c r="G70" s="138">
        <f t="shared" si="11"/>
        <v>0</v>
      </c>
      <c r="H70" s="138">
        <f t="shared" si="11"/>
        <v>0</v>
      </c>
      <c r="I70" s="138">
        <f t="shared" si="11"/>
        <v>0</v>
      </c>
      <c r="J70" s="138">
        <f t="shared" si="11"/>
        <v>0</v>
      </c>
      <c r="K70" s="138">
        <f t="shared" si="11"/>
        <v>0</v>
      </c>
      <c r="L70" s="138">
        <f>L53-L69</f>
        <v>0</v>
      </c>
      <c r="M70" s="138">
        <f>M53-M69</f>
        <v>0</v>
      </c>
      <c r="N70" s="138">
        <f t="shared" si="11"/>
        <v>0</v>
      </c>
      <c r="O70" s="138">
        <f t="shared" si="11"/>
        <v>0</v>
      </c>
      <c r="P70" s="138">
        <f t="shared" si="11"/>
        <v>0</v>
      </c>
      <c r="Q70" s="138">
        <f t="shared" si="11"/>
        <v>0</v>
      </c>
      <c r="R70" s="138">
        <f t="shared" si="11"/>
        <v>0</v>
      </c>
      <c r="S70" s="138">
        <f t="shared" si="11"/>
        <v>0</v>
      </c>
      <c r="T70" s="138">
        <f t="shared" si="11"/>
        <v>0</v>
      </c>
      <c r="U70" s="138">
        <f t="shared" si="11"/>
        <v>0</v>
      </c>
      <c r="V70" s="138">
        <f t="shared" si="11"/>
        <v>0</v>
      </c>
      <c r="W70" s="138">
        <f>W53-W69</f>
        <v>0</v>
      </c>
      <c r="X70" s="133">
        <f t="shared" si="11"/>
        <v>0</v>
      </c>
      <c r="Y70" s="133">
        <f t="shared" si="11"/>
        <v>0</v>
      </c>
      <c r="Z70" s="134"/>
      <c r="AA70" s="142"/>
    </row>
  </sheetData>
  <sheetProtection/>
  <mergeCells count="31">
    <mergeCell ref="N39:O39"/>
    <mergeCell ref="X39:Y39"/>
    <mergeCell ref="Z39:AA39"/>
    <mergeCell ref="P39:Q39"/>
    <mergeCell ref="R39:S39"/>
    <mergeCell ref="T39:U39"/>
    <mergeCell ref="V39:W39"/>
    <mergeCell ref="B39:C39"/>
    <mergeCell ref="D39:E39"/>
    <mergeCell ref="F39:G39"/>
    <mergeCell ref="H39:I39"/>
    <mergeCell ref="J39:K39"/>
    <mergeCell ref="L39:M39"/>
    <mergeCell ref="X4:Y4"/>
    <mergeCell ref="Z4:AA4"/>
    <mergeCell ref="T37:X37"/>
    <mergeCell ref="A38:X38"/>
    <mergeCell ref="P4:Q4"/>
    <mergeCell ref="R4:S4"/>
    <mergeCell ref="T4:U4"/>
    <mergeCell ref="V4:W4"/>
    <mergeCell ref="U1:W1"/>
    <mergeCell ref="U2:W2"/>
    <mergeCell ref="A3:X3"/>
    <mergeCell ref="B4:C4"/>
    <mergeCell ref="D4:E4"/>
    <mergeCell ref="F4:G4"/>
    <mergeCell ref="H4:I4"/>
    <mergeCell ref="J4:K4"/>
    <mergeCell ref="L4:M4"/>
    <mergeCell ref="N4:O4"/>
  </mergeCells>
  <printOptions/>
  <pageMargins left="0.47" right="0.75" top="1" bottom="1" header="0.5" footer="0.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Varga Veronika Nagynyárádi KÖH Kölkedi Kir. vezetője</cp:lastModifiedBy>
  <cp:lastPrinted>2016-03-07T12:21:56Z</cp:lastPrinted>
  <dcterms:created xsi:type="dcterms:W3CDTF">2009-02-09T14:01:31Z</dcterms:created>
  <dcterms:modified xsi:type="dcterms:W3CDTF">2016-03-22T06:59:35Z</dcterms:modified>
  <cp:category/>
  <cp:version/>
  <cp:contentType/>
  <cp:contentStatus/>
</cp:coreProperties>
</file>