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tabRatio="854" firstSheet="7" activeTab="10"/>
  </bookViews>
  <sheets>
    <sheet name="1.sz.címrend" sheetId="1" r:id="rId1"/>
    <sheet name="2.sz.polg.hiv." sheetId="2" r:id="rId2"/>
    <sheet name="2a.sz.polg.hiv." sheetId="3" r:id="rId3"/>
    <sheet name="3.sz.ált.isk.óvoda" sheetId="4" r:id="rId4"/>
    <sheet name="3a.ált.isk,óvoda" sheetId="5" r:id="rId5"/>
    <sheet name="4.sz. Létszám-keret" sheetId="6" r:id="rId6"/>
    <sheet name="5.sz. Támogatások" sheetId="7" r:id="rId7"/>
    <sheet name="6.sz.felújítások" sheetId="8" r:id="rId8"/>
    <sheet name="6a.sz.felújítások" sheetId="9" r:id="rId9"/>
    <sheet name="7.sz.beruházások" sheetId="10" r:id="rId10"/>
    <sheet name="7a.sz.beruházások" sheetId="11" r:id="rId11"/>
    <sheet name="8.sz.kisebbségek" sheetId="12" r:id="rId12"/>
    <sheet name="8a.sz kisebbségek" sheetId="13" r:id="rId13"/>
    <sheet name="8a.sz kisebbk" sheetId="14" r:id="rId14"/>
    <sheet name="9.sz.önk.összesen" sheetId="15" r:id="rId15"/>
    <sheet name="9a.sz.önkorm.össz" sheetId="16" r:id="rId16"/>
    <sheet name="10.sz.pénzügyi mérleg" sheetId="17" r:id="rId17"/>
    <sheet name="11.sz.gördülő tábla" sheetId="18" r:id="rId18"/>
    <sheet name="12.sz.beruh-pályázati alap" sheetId="19" r:id="rId19"/>
    <sheet name="13.-13a.sz.felhaszn. ütemt." sheetId="20" r:id="rId20"/>
    <sheet name="tevékenységi össz." sheetId="21" r:id="rId21"/>
    <sheet name="Munka1" sheetId="22" r:id="rId22"/>
  </sheets>
  <externalReferences>
    <externalReference r:id="rId25"/>
  </externalReferences>
  <definedNames>
    <definedName name="Excel_BuiltIn_Print_Area_10_1">#REF!</definedName>
    <definedName name="Excel_BuiltIn_Print_Area_11_1">#REF!</definedName>
    <definedName name="Excel_BuiltIn_Print_Area_11_1_1">#REF!</definedName>
    <definedName name="Excel_BuiltIn_Print_Area_12_1">#REF!</definedName>
    <definedName name="Excel_BuiltIn_Print_Area_13_1">#REF!</definedName>
    <definedName name="Excel_BuiltIn_Print_Area_13_1_1">#REF!</definedName>
    <definedName name="Excel_BuiltIn_Print_Area_13_1_1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20_1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1">#REF!</definedName>
    <definedName name="Excel_BuiltIn_Print_Area_7_1">#REF!</definedName>
    <definedName name="Excel_BuiltIn_Print_Area_8_1">#REF!</definedName>
    <definedName name="Excel_BuiltIn_Print_Area_9_1">#REF!</definedName>
    <definedName name="_xlnm.Print_Titles" localSheetId="2">'2a.sz.polg.hiv.'!$A:$B</definedName>
  </definedNames>
  <calcPr fullCalcOnLoad="1"/>
</workbook>
</file>

<file path=xl/sharedStrings.xml><?xml version="1.0" encoding="utf-8"?>
<sst xmlns="http://schemas.openxmlformats.org/spreadsheetml/2006/main" count="1273" uniqueCount="490">
  <si>
    <t>A Horvát Helyi Kisebbségi Önkormányzat az eredeti előirányzatába a 209.539,- Ft éves támogatás</t>
  </si>
  <si>
    <t>A Német Helyi Kisebbségi Önkormányzat az eredeti előirányzatába a 209.539,- Ft éves támogatás</t>
  </si>
  <si>
    <t xml:space="preserve">A pályázat erdeményeként ténylegesen elnyert összeget a NKÖ az előirányzatok módosításával </t>
  </si>
  <si>
    <t>külöféle elszám.         59</t>
  </si>
  <si>
    <t>13. sz. melléklet</t>
  </si>
  <si>
    <t>e Ft-ban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</si>
  <si>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</si>
  <si>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</si>
  <si>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</si>
  <si>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</si>
  <si>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</si>
  <si>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</si>
  <si>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</si>
  <si>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</si>
  <si>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</si>
  <si>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</si>
  <si>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</si>
  <si>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</si>
  <si>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</si>
  <si>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Nyitó</t>
  </si>
  <si>
    <t>össz. bevétel</t>
  </si>
  <si>
    <t>Nyitó+bevétel</t>
  </si>
  <si>
    <t>kiadások</t>
  </si>
  <si>
    <t>össz. kiadás</t>
  </si>
  <si>
    <t>Záró egyenleg</t>
  </si>
  <si>
    <t>Közfoglalkoztatás alakulása</t>
  </si>
  <si>
    <t>Közvetett támogatások alakulása</t>
  </si>
  <si>
    <t>Támogatások jogcíme</t>
  </si>
  <si>
    <t>Hulladék szállítási díj</t>
  </si>
  <si>
    <t>Időskorúak étkeztetési támogatás</t>
  </si>
  <si>
    <t>Beiskolázási támogatás</t>
  </si>
  <si>
    <t>1.16.</t>
  </si>
  <si>
    <t>Kiegészítő gyermekvéd.tám.bevételei, kiadásai</t>
  </si>
  <si>
    <t>1.16.2.</t>
  </si>
  <si>
    <t>1.16.1.</t>
  </si>
  <si>
    <t>Átmeneti segély bevételei, kiadásai</t>
  </si>
  <si>
    <t>1.16.3.</t>
  </si>
  <si>
    <t>Temetési segély bevételei, kiadásai</t>
  </si>
  <si>
    <t>1.16.4.</t>
  </si>
  <si>
    <t>Mozgáskorlátozottak közl.tám.bevételei, kiadásai</t>
  </si>
  <si>
    <t>1.16.5.</t>
  </si>
  <si>
    <t>Egyéb önkorm.eseti pénzbeli ellát.bevételei, kiadásai</t>
  </si>
  <si>
    <t>1.16.6.</t>
  </si>
  <si>
    <t>Közgyógyellátás bevételei,kiadásai</t>
  </si>
  <si>
    <t>1.16.7.</t>
  </si>
  <si>
    <t>1.17.</t>
  </si>
  <si>
    <t>1.18.</t>
  </si>
  <si>
    <t>1.19.</t>
  </si>
  <si>
    <t>Közcélú foglalkoztatás bevételei, kiadásai</t>
  </si>
  <si>
    <t>Közchasznú foglalkoztatás bevételei, kiadásai</t>
  </si>
  <si>
    <t>Közmunka bevételei, kiadásai</t>
  </si>
  <si>
    <t>Ifjúság-egészségi gondozás(12)</t>
  </si>
  <si>
    <t>1.20.</t>
  </si>
  <si>
    <t>Ifjúság-egészségügyi gondozás bevételei, kiadásai</t>
  </si>
  <si>
    <t>1.21.</t>
  </si>
  <si>
    <t>1.22.</t>
  </si>
  <si>
    <t>Közműv. intézmények, közösségi szint.bevételei,kiadásai</t>
  </si>
  <si>
    <t>1.23.</t>
  </si>
  <si>
    <t>Sportlétesítmények működtetése,fejleszt.bevételei,kiadásai</t>
  </si>
  <si>
    <t>ÁLTALÁNOS ISKOLA ÉS ÓVODA</t>
  </si>
  <si>
    <t>2.1.</t>
  </si>
  <si>
    <t>2.1.1</t>
  </si>
  <si>
    <t>Óvodai nev. Intézm.,programjainak komp.tám.bevét.,kiadása</t>
  </si>
  <si>
    <t>2.1.2.</t>
  </si>
  <si>
    <t>Óvodai intézményi étkeztetés bevételei,kiadásai</t>
  </si>
  <si>
    <t>2.2.</t>
  </si>
  <si>
    <t>Könyvtári szolgáltatások bevételei, kiadásai</t>
  </si>
  <si>
    <t>2.2.1.</t>
  </si>
  <si>
    <t>2.2.2.</t>
  </si>
  <si>
    <t>2.2.3.</t>
  </si>
  <si>
    <t>2.2.4.</t>
  </si>
  <si>
    <t>Iskolai intézményi étkeztetés bevételei, kiadásai</t>
  </si>
  <si>
    <t>Alapfokú okt.intézm.,programjainak komp.tám.bevét.,kiad.</t>
  </si>
  <si>
    <t>Esélyegyenlőség elősegítését célzó ált., komplex</t>
  </si>
  <si>
    <t>tevékenységek és programok bevételei,kiadásai</t>
  </si>
  <si>
    <t>Iskolai, diáksport-tevékenység és tám.bevételei és kiadásai</t>
  </si>
  <si>
    <t>közutak, hidak üzemeltetése(5)</t>
  </si>
  <si>
    <t xml:space="preserve">  /Önkorm.ig/               Falunap (3)</t>
  </si>
  <si>
    <t>Önkormányzati képv. választás(3)</t>
  </si>
  <si>
    <t>könyvtári szolg. (11)</t>
  </si>
  <si>
    <t>Közművelődés int. működtetés(12)</t>
  </si>
  <si>
    <t>Sportlét. műk. (12)</t>
  </si>
  <si>
    <t>Óvodai nevelés int.pr.komp. tám (9)</t>
  </si>
  <si>
    <t>Alapf. oktatás int.pr.tám.(8,10)</t>
  </si>
  <si>
    <t>2009-2010.évi esélyegy. tev.pr.</t>
  </si>
  <si>
    <t>Iskolai diáksport (10)</t>
  </si>
  <si>
    <t>BERUHÁZÁSOK-PÁLYÁZATOK</t>
  </si>
  <si>
    <t>Egyéb beruházások</t>
  </si>
  <si>
    <t>3.1</t>
  </si>
  <si>
    <t>Egyéb felújítási. Kiadás</t>
  </si>
  <si>
    <t>EU-s felújítás</t>
  </si>
  <si>
    <t>3.1.1.</t>
  </si>
  <si>
    <t>FELÚJÍTÁSOK, INGATLANKEZELÉS</t>
  </si>
  <si>
    <t>3.1.2.</t>
  </si>
  <si>
    <t>3.2.</t>
  </si>
  <si>
    <t>Nem EU-s felújítás</t>
  </si>
  <si>
    <t>3.2.1</t>
  </si>
  <si>
    <t>3.2.2</t>
  </si>
  <si>
    <t>4.1.</t>
  </si>
  <si>
    <t>EU-s beruházások-pályázatok</t>
  </si>
  <si>
    <t>4.1.1</t>
  </si>
  <si>
    <t>Kötelező beruházások</t>
  </si>
  <si>
    <t>4.1.1.1.</t>
  </si>
  <si>
    <t>4.1.2</t>
  </si>
  <si>
    <t>Nem kötelező beruházások</t>
  </si>
  <si>
    <t>4.1.2.1.</t>
  </si>
  <si>
    <t>Köztemető-fenntartás,működtetés bevételei, kiadásai</t>
  </si>
  <si>
    <t>1.12.</t>
  </si>
  <si>
    <t>Falunap lebonyolítás bevételei,kiadásai</t>
  </si>
  <si>
    <t>1.13.</t>
  </si>
  <si>
    <t>Háziorvosi alapellátás bevételei, kiadásai</t>
  </si>
  <si>
    <t>LEADER-pályázat Vidék Örök.Megő</t>
  </si>
  <si>
    <t>Zöld-pályázatok(2)</t>
  </si>
  <si>
    <t>EU-s Falugond. buszpályázat(2)</t>
  </si>
  <si>
    <t>CÉDE Traktor vás pály. (1)</t>
  </si>
  <si>
    <t>Falugondn községgazdálkodás (4,)</t>
  </si>
  <si>
    <t>Zöldterület-kezelés (5)</t>
  </si>
  <si>
    <t>813000</t>
  </si>
  <si>
    <t>Hulladék elszállítás (5)</t>
  </si>
  <si>
    <t>CIGÁNY HELYI KISEBBSÉGI ÖNKORMÁNYZAT</t>
  </si>
  <si>
    <t>110000</t>
  </si>
  <si>
    <t>Egyéb gép vásárlas</t>
  </si>
  <si>
    <t>Int. beruh. áfá-ja</t>
  </si>
  <si>
    <t>2012. évi előirányzat</t>
  </si>
  <si>
    <t>45645</t>
  </si>
  <si>
    <t>Mük.c.tám.kölcs.törl.önk.ktgv.</t>
  </si>
  <si>
    <t xml:space="preserve">A pályázat erdeményeként ténylegesen elnyert összeget a CHKÖ az előirányzatok módosításával </t>
  </si>
  <si>
    <t>25%Vásár.term.és szolg.áfa bef</t>
  </si>
  <si>
    <t>Bevétel összesen</t>
  </si>
  <si>
    <t>Kiadás összesen</t>
  </si>
  <si>
    <r>
      <t xml:space="preserve">Szakfeladatok </t>
    </r>
    <r>
      <rPr>
        <sz val="10"/>
        <rFont val="Arial"/>
        <family val="2"/>
      </rPr>
      <t>→</t>
    </r>
  </si>
  <si>
    <t>főköny-vi szám</t>
  </si>
  <si>
    <t>Elnevezés</t>
  </si>
  <si>
    <t>Óvodai étkeztet. (9)</t>
  </si>
  <si>
    <t>Iskolai étkeztet. (10)</t>
  </si>
  <si>
    <t>Kis.önkorm.igazgatás (13)</t>
  </si>
  <si>
    <t>vízellátás (5)</t>
  </si>
  <si>
    <t>Köztemető (5)</t>
  </si>
  <si>
    <t>Közvilágí-tás (5)</t>
  </si>
  <si>
    <t>Szociális étkeztet. (6)</t>
  </si>
  <si>
    <t>Eseti szoc. ellátások (6)</t>
  </si>
  <si>
    <t>BEVÉTEL:</t>
  </si>
  <si>
    <t>KIADÁS:</t>
  </si>
  <si>
    <t>EGYENLEG:</t>
  </si>
  <si>
    <t>BEVÉTELEK</t>
  </si>
  <si>
    <t>2010. évi</t>
  </si>
  <si>
    <t>1. Működési bevételek</t>
  </si>
  <si>
    <t>2. Felhalmozási jellegű bevételek</t>
  </si>
  <si>
    <t>3. Kp-i ktg.v.-ből kapott támogatás</t>
  </si>
  <si>
    <t>5. Átvett pénzeszközök</t>
  </si>
  <si>
    <t>7. Finanszírozási bevételek</t>
  </si>
  <si>
    <t>BEVÉTELEK ÖSSZESEN:</t>
  </si>
  <si>
    <t>KIADÁSOK</t>
  </si>
  <si>
    <t>1. Működési kiadások</t>
  </si>
  <si>
    <t>2. Felhalmozási kiadások</t>
  </si>
  <si>
    <t>3. Átadott pénzeszközök</t>
  </si>
  <si>
    <t>5. Tartalékok</t>
  </si>
  <si>
    <t xml:space="preserve">     - ebből általános tart.: 0,-</t>
  </si>
  <si>
    <t>KIADÁSOK ÖSSZESEN:</t>
  </si>
  <si>
    <t>Egyenleg:</t>
  </si>
  <si>
    <t>1. Intézményi működési bevételek</t>
  </si>
  <si>
    <t>2. Sajátos működési bevételek</t>
  </si>
  <si>
    <t>3. Felhalmozási jellegű bevételek</t>
  </si>
  <si>
    <t>4. Kp-i költségvetésből kapott támogatás</t>
  </si>
  <si>
    <t>6. Finanszírozási bevételek</t>
  </si>
  <si>
    <t>7. Előző évi pénzmaradvány</t>
  </si>
  <si>
    <t>1. Személyi juttatások</t>
  </si>
  <si>
    <t>2. Járulékok</t>
  </si>
  <si>
    <t>3. Dologi jellegű kiadások</t>
  </si>
  <si>
    <t>4. Folyósított ellátások</t>
  </si>
  <si>
    <t>5. Átadott pénzeszközök</t>
  </si>
  <si>
    <t>6. Felhalmozási kiadások</t>
  </si>
  <si>
    <t>7. Finanszírozási kiadások</t>
  </si>
  <si>
    <t>Mük.c.tám.kisebbségi önk.</t>
  </si>
  <si>
    <t>Vásárolt élelmezés</t>
  </si>
  <si>
    <t>Villamos energia szolg.igényb.</t>
  </si>
  <si>
    <t>Száml.szellemi tev.kiadás</t>
  </si>
  <si>
    <t>Önkormányzati képviselőválasztás bevételei és kiadásai</t>
  </si>
  <si>
    <t>értékpapír értékesítés</t>
  </si>
  <si>
    <t>támogatás ért.bevét.</t>
  </si>
  <si>
    <t>ÁHT-n kív.pénz bevét.</t>
  </si>
  <si>
    <t>működési bevétel</t>
  </si>
  <si>
    <t>saját működési bevét.</t>
  </si>
  <si>
    <t>felhalmozás j.bevétel</t>
  </si>
  <si>
    <t>költségvetési támogat.</t>
  </si>
  <si>
    <t>immateriális jav.besz.</t>
  </si>
  <si>
    <t>épület beruh.,felújítás</t>
  </si>
  <si>
    <t>gép,berend.,felsz.vás.</t>
  </si>
  <si>
    <t>részjegy vásárlása</t>
  </si>
  <si>
    <t>tárgyi eszk. ÁFA</t>
  </si>
  <si>
    <t>mc.támogatás ért.kiad.</t>
  </si>
  <si>
    <t>pénz eszk.átadás</t>
  </si>
  <si>
    <t>személyi j.juttatások</t>
  </si>
  <si>
    <t>megbiz.díj,tiszt.díj,jutt.</t>
  </si>
  <si>
    <t>m.bér utáni járulékok</t>
  </si>
  <si>
    <t>készletek kiadások</t>
  </si>
  <si>
    <t>szolgáltatási kiadások</t>
  </si>
  <si>
    <t>különf.dologi kiad.,áfa</t>
  </si>
  <si>
    <t>egyéb folyó kiadások</t>
  </si>
  <si>
    <t>szociális ellátások</t>
  </si>
  <si>
    <t>különféle elszámolás</t>
  </si>
  <si>
    <t>--alapilletmény,illet.kieg</t>
  </si>
  <si>
    <t>--normativ juttatások</t>
  </si>
  <si>
    <t>--jutalmak</t>
  </si>
  <si>
    <t>--kötségtérítések</t>
  </si>
  <si>
    <t>--részmunka juttatásai</t>
  </si>
  <si>
    <t>Önkorm. Igazgatás (1,3,5,7,)</t>
  </si>
  <si>
    <t>Felújítási,felhalmozási kiadás(1,7)</t>
  </si>
  <si>
    <t>S.bevét.,adók,állami tám.(1,4,8,6,9,10)</t>
  </si>
  <si>
    <t>ÖSSZESEN</t>
  </si>
  <si>
    <t>--gázenergia szolg</t>
  </si>
  <si>
    <t>--villamosenergia szolg</t>
  </si>
  <si>
    <t>POLGÁRMESTERI  HIVATAL</t>
  </si>
  <si>
    <t>ÁLTALÁNOS ISKOLA és ÓVODA</t>
  </si>
  <si>
    <t>HELYI</t>
  </si>
  <si>
    <t>CKÖ</t>
  </si>
  <si>
    <t>jan. 01-i bankszámla pénz:</t>
  </si>
  <si>
    <t>jan. 01-i pénztári pénz:</t>
  </si>
  <si>
    <t xml:space="preserve"> maradvány ill. pénzkészlet:</t>
  </si>
  <si>
    <t>Felújítások</t>
  </si>
  <si>
    <t>Különféle adók,egyéb díjak</t>
  </si>
  <si>
    <t>különféle elszámolások</t>
  </si>
  <si>
    <t>január 01.-i pénz készlet</t>
  </si>
  <si>
    <t>6.Pénzforgalom nélküli bevételek</t>
  </si>
  <si>
    <t>4. Finanszíarozási kiadások</t>
  </si>
  <si>
    <t>aktivák----passzivák</t>
  </si>
  <si>
    <t>Szerv-kód</t>
  </si>
  <si>
    <t>Szak-feladat</t>
  </si>
  <si>
    <t>Megnevezés</t>
  </si>
  <si>
    <t>igen</t>
  </si>
  <si>
    <t>nem</t>
  </si>
  <si>
    <t>Igazgatási tevékenység bevételei és kiadásai</t>
  </si>
  <si>
    <t>Szociális étkeztetés bevételei és kiadásai</t>
  </si>
  <si>
    <t>Fő</t>
  </si>
  <si>
    <t>Intézmény megnevezése</t>
  </si>
  <si>
    <t>Foglalkozási besorolás</t>
  </si>
  <si>
    <t>fizikai</t>
  </si>
  <si>
    <t>techni-kai</t>
  </si>
  <si>
    <t>admi-nisz-trátor</t>
  </si>
  <si>
    <t>szellemi foglalko-zású</t>
  </si>
  <si>
    <t>vezető II.</t>
  </si>
  <si>
    <t>vezető I.</t>
  </si>
  <si>
    <t>válasz-tott tisztség-viselő</t>
  </si>
  <si>
    <t>össze-sen</t>
  </si>
  <si>
    <t>Polgármesteri Hivatal</t>
  </si>
  <si>
    <t>Községi és Isk.könyvtár</t>
  </si>
  <si>
    <t>Fehér Gólya Múzeum</t>
  </si>
  <si>
    <t>Önk. együtt:</t>
  </si>
  <si>
    <t>Napköziotthonos Óvoda</t>
  </si>
  <si>
    <t>Általános Iskola</t>
  </si>
  <si>
    <t>Óv.-Isk. együtt:</t>
  </si>
  <si>
    <t>ÖSSZESEN:</t>
  </si>
  <si>
    <t>Ft</t>
  </si>
  <si>
    <t>Támogatásban részesülő helyi és nem helyi non-profit szerv</t>
  </si>
  <si>
    <t>Kifizetett</t>
  </si>
  <si>
    <t>Előirányzat</t>
  </si>
  <si>
    <t>Kölkedi Sport Egyesület</t>
  </si>
  <si>
    <t>Lövész Klub</t>
  </si>
  <si>
    <t>egyéb alapítványok</t>
  </si>
  <si>
    <t>Összesen:</t>
  </si>
  <si>
    <t>1.</t>
  </si>
  <si>
    <t>2.</t>
  </si>
  <si>
    <t>3.</t>
  </si>
  <si>
    <t>4.</t>
  </si>
  <si>
    <t>Óvoda</t>
  </si>
  <si>
    <t>Főkönyv</t>
  </si>
  <si>
    <t>Főkönyv megnevezése</t>
  </si>
  <si>
    <t>eredeti előirányzat</t>
  </si>
  <si>
    <t>módosított előirányzat</t>
  </si>
  <si>
    <t>POLGÁRMESTERI HIVATAL</t>
  </si>
  <si>
    <t>bevétel</t>
  </si>
  <si>
    <t>Bevétel összesen:</t>
  </si>
  <si>
    <t>Mük.c.tám.ért.bev.helyi önk-tó</t>
  </si>
  <si>
    <t>9812</t>
  </si>
  <si>
    <t>Elözö é.pénzmaradv. igénybevét</t>
  </si>
  <si>
    <t>kiadás</t>
  </si>
  <si>
    <t>Mük.c.tám.ért.kiad.önk.és szer</t>
  </si>
  <si>
    <t>39122</t>
  </si>
  <si>
    <t>Tárgyévi ktgv.függö kiad.megt.</t>
  </si>
  <si>
    <t>5432</t>
  </si>
  <si>
    <t>Irodaszer, nyomtatvány</t>
  </si>
  <si>
    <t>Egyéb készletbeszerzés</t>
  </si>
  <si>
    <t>552293</t>
  </si>
  <si>
    <t>Postaktg.egyéb üzem.,fenntart.</t>
  </si>
  <si>
    <t>552295</t>
  </si>
  <si>
    <t>Egyéb üzemeltetés,fenntartás</t>
  </si>
  <si>
    <t>56221</t>
  </si>
  <si>
    <t>Belföldi kiküldetés</t>
  </si>
  <si>
    <t>Kiadás összesen:</t>
  </si>
  <si>
    <t>5462</t>
  </si>
  <si>
    <t>Hajtó- és kenöanyagok beszerz.</t>
  </si>
  <si>
    <t>Maradvány:</t>
  </si>
  <si>
    <t>54721</t>
  </si>
  <si>
    <t>Szakm.anyag beszerzési kiad.</t>
  </si>
  <si>
    <t>Mük.c.p.át.háztartásoknak    7</t>
  </si>
  <si>
    <t>Mük.c.p.át.non-profit szerv. 7</t>
  </si>
  <si>
    <t>Belépő díjak</t>
  </si>
  <si>
    <t>Háziorvosi alapellátás(6)</t>
  </si>
  <si>
    <t>Rendsz.szociális ellátások (6)</t>
  </si>
  <si>
    <t>tervezés ?</t>
  </si>
  <si>
    <t>1.2.</t>
  </si>
  <si>
    <t>1.1.</t>
  </si>
  <si>
    <t>1.3.</t>
  </si>
  <si>
    <t>Orsággyűlési képviselőválasztás bevételei és kiadásai</t>
  </si>
  <si>
    <t>1.4.</t>
  </si>
  <si>
    <t>Közutak, hidak, üzemeltetés kiadásai</t>
  </si>
  <si>
    <t>Saját bevételek,adók,normatív támogatások bevételei</t>
  </si>
  <si>
    <t>1.6</t>
  </si>
  <si>
    <t>Zöldterület-kezelés kiadásai</t>
  </si>
  <si>
    <t>1.7.</t>
  </si>
  <si>
    <t>Falugondnoki, tanyagondnoki szolg.bevételei, kiadásai</t>
  </si>
  <si>
    <t>1.8.</t>
  </si>
  <si>
    <t>1.5</t>
  </si>
  <si>
    <t>1.9.</t>
  </si>
  <si>
    <t>Községgazd.m.n.s.szolg.bevételei,kiadásai- vízellátás</t>
  </si>
  <si>
    <t xml:space="preserve">Községgazd.m.n.s.szolg.bevételei,kiadásai-hulladék elszáll. </t>
  </si>
  <si>
    <t>1.10.</t>
  </si>
  <si>
    <t>közvilágítás bevételei, kiadásai</t>
  </si>
  <si>
    <t>1.11.</t>
  </si>
  <si>
    <t>1.14.</t>
  </si>
  <si>
    <t>1.15.</t>
  </si>
  <si>
    <t>Rendszeres szociális ellátások bevételei, kiadásai</t>
  </si>
  <si>
    <t>1.15.1</t>
  </si>
  <si>
    <t>Rendszeres szociális segélyek bevételei, kiadásai</t>
  </si>
  <si>
    <t>1.15.2.</t>
  </si>
  <si>
    <t>Lakásfenntartási tám.norm.alap.bevételei, kiadásai</t>
  </si>
  <si>
    <t>1.15.3.</t>
  </si>
  <si>
    <t>Ápolási díj alanyi jogon bevételei, kiadásai</t>
  </si>
  <si>
    <t>Eseti szociális ellátások bevételei, kiadásai</t>
  </si>
  <si>
    <t>Nem EU-s beruházások-pályázatok</t>
  </si>
  <si>
    <t>4.2.</t>
  </si>
  <si>
    <t>4.2.1</t>
  </si>
  <si>
    <t>4.2.1.1.</t>
  </si>
  <si>
    <t>4.2.2</t>
  </si>
  <si>
    <t>4.2.2.1.</t>
  </si>
  <si>
    <t>4.2.2.2.</t>
  </si>
  <si>
    <t>Kötelező felújítás bevételei, kiadásai</t>
  </si>
  <si>
    <t>Nem kötelező felújítás bevételei, kiadásai</t>
  </si>
  <si>
    <t>Leader- Vidék Örökség Megőrzése bevételei, kiadásai</t>
  </si>
  <si>
    <t>Falubusz vásárlás bevételei, kiadásai</t>
  </si>
  <si>
    <t>Céde-traktor vásárlás bevételei, kiadásai</t>
  </si>
  <si>
    <t>Zöld - pályázatok bevételei, kiadásai</t>
  </si>
  <si>
    <t>Egyéb beruházások bevételei, kiadásai</t>
  </si>
  <si>
    <t xml:space="preserve">5. </t>
  </si>
  <si>
    <t>TELEPÜLÉSI KISEBBSÉGI ÖNKORMÁNYZATOK</t>
  </si>
  <si>
    <t>Helyi CKÖ igazgatási tevékenység bevételei, kiadásai</t>
  </si>
  <si>
    <t>5.1.</t>
  </si>
  <si>
    <t>Non-profit szervezetek támogatása</t>
  </si>
  <si>
    <t>Kölked Község Önkormányzata</t>
  </si>
  <si>
    <t>Kisebbségi Önkor. Választás (3)</t>
  </si>
  <si>
    <t xml:space="preserve">tény </t>
  </si>
  <si>
    <t>HKÖ</t>
  </si>
  <si>
    <t>NKÖ</t>
  </si>
  <si>
    <t>HORVÁT  HELYI KISEBBSÉGI ÖNKORMÁNYZAT</t>
  </si>
  <si>
    <t>NÉMET HELYI KISEBBSÉGI ÖNKORMÁNYZAT</t>
  </si>
  <si>
    <t xml:space="preserve">A pályázat erdeményeként ténylegesen elnyert összeget a HKÖ az előirányzatok módosításával </t>
  </si>
  <si>
    <t>2011. év</t>
  </si>
  <si>
    <t>építette be a 2011. évi költségvetésébe ill. gazdálkodási kereteibe.</t>
  </si>
  <si>
    <t>tényleges 2011. évi maradvány:</t>
  </si>
  <si>
    <t>2011. évi el nem számolt előleg</t>
  </si>
  <si>
    <t>5.2.</t>
  </si>
  <si>
    <t>5.3.</t>
  </si>
  <si>
    <t>Helyi HKÖ igazgatási tevékenység bevételei, kiadásai</t>
  </si>
  <si>
    <t>Helyi NKÖ igazgatási tevékenység bevételei, kiadásai</t>
  </si>
  <si>
    <t>Kölked Közalapítvány</t>
  </si>
  <si>
    <t>Köztemetés bevételei kiadásai</t>
  </si>
  <si>
    <t>2013. évi előirányzat</t>
  </si>
  <si>
    <t xml:space="preserve">felhasznált pénz maradvány   </t>
  </si>
  <si>
    <t>ÖNKORMÁNYZAT</t>
  </si>
  <si>
    <t>POLGÁRMESTERI HIVATAL ÖSSZESEN</t>
  </si>
  <si>
    <t>Módosított előiányzat</t>
  </si>
  <si>
    <t>FELÚJÍTÁSOK</t>
  </si>
  <si>
    <t>9. sz.melléklet</t>
  </si>
  <si>
    <t>2.sz. melléklet</t>
  </si>
  <si>
    <t>3.sz.melléklet</t>
  </si>
  <si>
    <t>6.sz.melléklet</t>
  </si>
  <si>
    <t>7.sz.melléklet</t>
  </si>
  <si>
    <t>megnevezés  /főkönyv</t>
  </si>
  <si>
    <t>értékpapír                   29</t>
  </si>
  <si>
    <t>kölcsön-hitel igény       45</t>
  </si>
  <si>
    <t>tám. értékű bevétel      46</t>
  </si>
  <si>
    <t>Áht.-n kivüli bevét.        47</t>
  </si>
  <si>
    <t>működési bevételek     91</t>
  </si>
  <si>
    <t>saját mük.bevét.          92</t>
  </si>
  <si>
    <t>felhalmozási bevét.      93</t>
  </si>
  <si>
    <t>költségvetési tám.       94</t>
  </si>
  <si>
    <t>különféle elszám.        48</t>
  </si>
  <si>
    <t>beruházások       11-17</t>
  </si>
  <si>
    <t>berázások Áfa-ja        18</t>
  </si>
  <si>
    <t xml:space="preserve">mük.célú tám. kiad     37 </t>
  </si>
  <si>
    <t>pénz eszk. átadás     38</t>
  </si>
  <si>
    <t>kölcsön-hitel visszafiz.45</t>
  </si>
  <si>
    <t>személyi juttatás        51</t>
  </si>
  <si>
    <t>megbíz.tiszt díjak       52</t>
  </si>
  <si>
    <t>tb.járulékok               53</t>
  </si>
  <si>
    <t>készletek kiadása      54</t>
  </si>
  <si>
    <t>szolgáltatások           55</t>
  </si>
  <si>
    <t>különféle dologi +áfa  56</t>
  </si>
  <si>
    <t>egyéb folyó kiad.        57</t>
  </si>
  <si>
    <t>szociális kiadások     58</t>
  </si>
  <si>
    <t>KISEBBSÉGEK</t>
  </si>
  <si>
    <t>8.sz.melléklet</t>
  </si>
  <si>
    <t>A Cigány Helyi Kisebbségi Önkormányzat az eredeti előirányzatába a 209.539,- Ft éves támogatás</t>
  </si>
  <si>
    <t>Beruházás-felhalmozási költségvetési tábla 2011</t>
  </si>
  <si>
    <t>Bevételek:</t>
  </si>
  <si>
    <t>támogatások</t>
  </si>
  <si>
    <t>pályázati alap</t>
  </si>
  <si>
    <t>Kiadás:</t>
  </si>
  <si>
    <t>Vidéki Őrökség Megőrzése-LEADER</t>
  </si>
  <si>
    <t>Pályázati alap felosztása 2011.évben</t>
  </si>
  <si>
    <t>Vidéki Őrökség Megőrzése</t>
  </si>
  <si>
    <t>13/A. sz. melléklet</t>
  </si>
  <si>
    <t>Többéves elkötelezettséggel járó</t>
  </si>
  <si>
    <t>kiadási tételek</t>
  </si>
  <si>
    <t>Hitel törlesztés</t>
  </si>
  <si>
    <t>megnevezés</t>
  </si>
  <si>
    <t>Önkormányzat összesen</t>
  </si>
  <si>
    <t>Felhalmozási mérleg</t>
  </si>
  <si>
    <t>4. Hitel igénybevétele</t>
  </si>
  <si>
    <t>Iskola-Óvoda fűtés korszerűsítés</t>
  </si>
  <si>
    <t>Vidéki Örökség Megőrzése</t>
  </si>
  <si>
    <t>Felújítás</t>
  </si>
  <si>
    <t>Pályázati céltartalék</t>
  </si>
  <si>
    <t xml:space="preserve">Egyenleg </t>
  </si>
  <si>
    <t>Működési mérleg</t>
  </si>
  <si>
    <t>Működési bevétel</t>
  </si>
  <si>
    <t>Saját forrás</t>
  </si>
  <si>
    <t>Támogatás</t>
  </si>
  <si>
    <t>Hitel</t>
  </si>
  <si>
    <t>Céltartalék</t>
  </si>
  <si>
    <t>Támogatások,átvett pénzeszk.</t>
  </si>
  <si>
    <t>Átadott pénzeszközök</t>
  </si>
  <si>
    <t>hitel igénybe vétele</t>
  </si>
  <si>
    <t>Rövid időtartamú foglalkoztatás</t>
  </si>
  <si>
    <t>Hosszabb időtartamú  foglalkoztatás</t>
  </si>
  <si>
    <t>Egyéb közfoglalkoztatás</t>
  </si>
  <si>
    <t>Egyéb üzem.,fenntart.</t>
  </si>
  <si>
    <t>--sajátos jutt.jutalmak</t>
  </si>
  <si>
    <t>--sajátos jutt.,jutalmak</t>
  </si>
  <si>
    <t>személyi j.,juttatások</t>
  </si>
  <si>
    <t>Intézményi vagyon       működtetése</t>
  </si>
  <si>
    <t>Cég alapítás</t>
  </si>
  <si>
    <t>Eszköz vásárlás</t>
  </si>
  <si>
    <t>Kölked Szolg.Közh.Nonp.Kft.</t>
  </si>
  <si>
    <t>Mód.Előirt</t>
  </si>
  <si>
    <t>előirányzat módosítás</t>
  </si>
  <si>
    <t>december 31.-i pénz készlet</t>
  </si>
  <si>
    <t>Cégalapítás</t>
  </si>
  <si>
    <t>Teljesítések 2011.év</t>
  </si>
  <si>
    <t>Polgár és Tűzoltó Egy.</t>
  </si>
  <si>
    <t>Népszámlálás(3)</t>
  </si>
  <si>
    <t xml:space="preserve">     - ebből intézményi: 5453402,-</t>
  </si>
  <si>
    <t xml:space="preserve">     - ebből sajátos: 54056963,-</t>
  </si>
  <si>
    <t>Működési kiadások</t>
  </si>
  <si>
    <t>Könyv beszerzés</t>
  </si>
  <si>
    <t>Új orvosi rendelő</t>
  </si>
  <si>
    <t>MÓDOSÍTOTT ELŐIRÁNYZAT FELHASZNÁLÁSI ÜTEMTERVE 2011. ÉVBEN</t>
  </si>
  <si>
    <t>MÓDOSÍTOTT  LIKVIDITÁSI ÜTEMTERV 2011. ÉVBEN</t>
  </si>
  <si>
    <t>2011.év</t>
  </si>
  <si>
    <t>hitel,kölcsön visszafiz.</t>
  </si>
  <si>
    <t>hitel, igénybe vétele</t>
  </si>
  <si>
    <t>hiel,kölcsön visszafiz.</t>
  </si>
  <si>
    <t xml:space="preserve">6. Céltartartalék: </t>
  </si>
  <si>
    <r>
      <t xml:space="preserve">     </t>
    </r>
    <r>
      <rPr>
        <sz val="10"/>
        <rFont val="Arial"/>
        <family val="2"/>
      </rPr>
      <t>- ebből államházt.tart.</t>
    </r>
  </si>
  <si>
    <t>8. Céltartalékok</t>
  </si>
  <si>
    <t>ÖSSZESÍTŐ</t>
  </si>
  <si>
    <t>1. hivatal</t>
  </si>
  <si>
    <t>Maradvány</t>
  </si>
  <si>
    <t>2. hivatal kezelésében lévő pályázatok</t>
  </si>
  <si>
    <t>3. egyéb hivatali tevékenység</t>
  </si>
  <si>
    <t>4. falugondnokság</t>
  </si>
  <si>
    <t>5. közszolgáltatások</t>
  </si>
  <si>
    <t>6. egészségügyi és szociális tevékenység</t>
  </si>
  <si>
    <t>7. önkormányzati bérlakások</t>
  </si>
  <si>
    <t>8. konyha</t>
  </si>
  <si>
    <t>9. óvoda</t>
  </si>
  <si>
    <t>10. iskola</t>
  </si>
  <si>
    <t>11. könyvtár</t>
  </si>
  <si>
    <t>12. egyéb művelődési és sport feladatok</t>
  </si>
  <si>
    <t>13. Helyi Kisebbségi Önkormányzatok</t>
  </si>
  <si>
    <t>14. Aktivák és passzivák</t>
  </si>
  <si>
    <t>15. Mindösszesen</t>
  </si>
  <si>
    <t>2011-re előleg</t>
  </si>
  <si>
    <t>január 01-i pénzkészlet:</t>
  </si>
  <si>
    <t>felhasznált pénzmaradvány:</t>
  </si>
  <si>
    <t>december 31.-i pénzkészlet:</t>
  </si>
  <si>
    <t>2011.évi előirányzat teljesítése       / Ft-ban</t>
  </si>
  <si>
    <t>teljesítés /Ft</t>
  </si>
  <si>
    <t>2011.évi  teljesítés</t>
  </si>
  <si>
    <t>2011.évi teljesítés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</si>
</sst>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0\ [$Ft-40E];[Red]\-#,##0.00\ [$Ft-40E]"/>
    <numFmt numFmtId="166" formatCode="&quot;H-&quot;0000"/>
    <numFmt numFmtId="167" formatCode="#,##0_ ;\-#,##0\ "/>
    <numFmt numFmtId="168" formatCode="[$-40E]yyyy\.\ mmmm\ d\."/>
    <numFmt numFmtId="169" formatCode="#,##0.0"/>
    <numFmt numFmtId="170" formatCode="#,##0\ &quot;Ft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Lucida Sans Unicod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2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left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right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9" fontId="0" fillId="33" borderId="1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1" fillId="34" borderId="10" xfId="0" applyNumberFormat="1" applyFont="1" applyFill="1" applyBorder="1" applyAlignment="1">
      <alignment horizontal="left" wrapText="1"/>
    </xf>
    <xf numFmtId="49" fontId="1" fillId="0" borderId="13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/>
    </xf>
    <xf numFmtId="49" fontId="1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36" borderId="10" xfId="0" applyFont="1" applyFill="1" applyBorder="1" applyAlignment="1">
      <alignment/>
    </xf>
    <xf numFmtId="3" fontId="3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 horizontal="left"/>
    </xf>
    <xf numFmtId="3" fontId="0" fillId="0" borderId="27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0" fillId="0" borderId="33" xfId="0" applyFont="1" applyBorder="1" applyAlignment="1">
      <alignment/>
    </xf>
    <xf numFmtId="3" fontId="1" fillId="0" borderId="34" xfId="0" applyNumberFormat="1" applyFont="1" applyBorder="1" applyAlignment="1">
      <alignment/>
    </xf>
    <xf numFmtId="0" fontId="0" fillId="33" borderId="35" xfId="0" applyFont="1" applyFill="1" applyBorder="1" applyAlignment="1">
      <alignment/>
    </xf>
    <xf numFmtId="0" fontId="0" fillId="35" borderId="35" xfId="0" applyFill="1" applyBorder="1" applyAlignment="1">
      <alignment/>
    </xf>
    <xf numFmtId="0" fontId="1" fillId="35" borderId="35" xfId="0" applyFont="1" applyFill="1" applyBorder="1" applyAlignment="1">
      <alignment horizontal="right"/>
    </xf>
    <xf numFmtId="0" fontId="3" fillId="33" borderId="35" xfId="0" applyFont="1" applyFill="1" applyBorder="1" applyAlignment="1">
      <alignment horizontal="left" wrapText="1"/>
    </xf>
    <xf numFmtId="0" fontId="1" fillId="33" borderId="35" xfId="0" applyFont="1" applyFill="1" applyBorder="1" applyAlignment="1">
      <alignment horizontal="left"/>
    </xf>
    <xf numFmtId="0" fontId="1" fillId="35" borderId="35" xfId="0" applyFont="1" applyFill="1" applyBorder="1" applyAlignment="1">
      <alignment/>
    </xf>
    <xf numFmtId="0" fontId="1" fillId="35" borderId="35" xfId="0" applyFont="1" applyFill="1" applyBorder="1" applyAlignment="1">
      <alignment wrapText="1"/>
    </xf>
    <xf numFmtId="0" fontId="0" fillId="0" borderId="35" xfId="0" applyFont="1" applyBorder="1" applyAlignment="1">
      <alignment horizontal="left"/>
    </xf>
    <xf numFmtId="0" fontId="0" fillId="0" borderId="35" xfId="0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33" borderId="35" xfId="0" applyFill="1" applyBorder="1" applyAlignment="1">
      <alignment/>
    </xf>
    <xf numFmtId="0" fontId="3" fillId="33" borderId="35" xfId="0" applyFont="1" applyFill="1" applyBorder="1" applyAlignment="1">
      <alignment/>
    </xf>
    <xf numFmtId="3" fontId="1" fillId="35" borderId="35" xfId="0" applyNumberFormat="1" applyFont="1" applyFill="1" applyBorder="1" applyAlignment="1">
      <alignment/>
    </xf>
    <xf numFmtId="3" fontId="0" fillId="35" borderId="35" xfId="0" applyNumberFormat="1" applyFill="1" applyBorder="1" applyAlignment="1">
      <alignment/>
    </xf>
    <xf numFmtId="0" fontId="0" fillId="0" borderId="35" xfId="0" applyFill="1" applyBorder="1" applyAlignment="1">
      <alignment horizontal="left"/>
    </xf>
    <xf numFmtId="0" fontId="2" fillId="0" borderId="35" xfId="0" applyFont="1" applyFill="1" applyBorder="1" applyAlignment="1">
      <alignment/>
    </xf>
    <xf numFmtId="49" fontId="0" fillId="0" borderId="35" xfId="0" applyNumberFormat="1" applyBorder="1" applyAlignment="1">
      <alignment/>
    </xf>
    <xf numFmtId="0" fontId="0" fillId="33" borderId="35" xfId="0" applyFill="1" applyBorder="1" applyAlignment="1">
      <alignment horizontal="left"/>
    </xf>
    <xf numFmtId="0" fontId="3" fillId="0" borderId="35" xfId="0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33" borderId="35" xfId="0" applyFont="1" applyFill="1" applyBorder="1" applyAlignment="1">
      <alignment wrapText="1"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right"/>
    </xf>
    <xf numFmtId="0" fontId="0" fillId="33" borderId="35" xfId="0" applyFont="1" applyFill="1" applyBorder="1" applyAlignment="1">
      <alignment horizontal="left"/>
    </xf>
    <xf numFmtId="3" fontId="0" fillId="0" borderId="35" xfId="0" applyNumberFormat="1" applyFont="1" applyBorder="1" applyAlignment="1">
      <alignment/>
    </xf>
    <xf numFmtId="3" fontId="0" fillId="0" borderId="35" xfId="0" applyNumberFormat="1" applyFill="1" applyBorder="1" applyAlignment="1">
      <alignment/>
    </xf>
    <xf numFmtId="3" fontId="2" fillId="36" borderId="35" xfId="0" applyNumberFormat="1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0" fillId="0" borderId="35" xfId="0" applyNumberFormat="1" applyFont="1" applyBorder="1" applyAlignment="1">
      <alignment/>
    </xf>
    <xf numFmtId="3" fontId="2" fillId="33" borderId="35" xfId="0" applyNumberFormat="1" applyFont="1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0" fontId="0" fillId="36" borderId="35" xfId="0" applyFont="1" applyFill="1" applyBorder="1" applyAlignment="1">
      <alignment/>
    </xf>
    <xf numFmtId="0" fontId="1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0" fontId="0" fillId="0" borderId="35" xfId="0" applyBorder="1" applyAlignment="1">
      <alignment horizontal="right"/>
    </xf>
    <xf numFmtId="0" fontId="1" fillId="37" borderId="35" xfId="0" applyFont="1" applyFill="1" applyBorder="1" applyAlignment="1">
      <alignment/>
    </xf>
    <xf numFmtId="0" fontId="1" fillId="0" borderId="35" xfId="0" applyFont="1" applyBorder="1" applyAlignment="1">
      <alignment/>
    </xf>
    <xf numFmtId="0" fontId="0" fillId="0" borderId="35" xfId="0" applyBorder="1" applyAlignment="1">
      <alignment horizontal="left"/>
    </xf>
    <xf numFmtId="0" fontId="1" fillId="38" borderId="35" xfId="0" applyFont="1" applyFill="1" applyBorder="1" applyAlignment="1">
      <alignment/>
    </xf>
    <xf numFmtId="3" fontId="1" fillId="33" borderId="35" xfId="0" applyNumberFormat="1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0" fillId="0" borderId="39" xfId="0" applyBorder="1" applyAlignment="1">
      <alignment/>
    </xf>
    <xf numFmtId="3" fontId="0" fillId="0" borderId="40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0" fillId="33" borderId="35" xfId="0" applyFill="1" applyBorder="1" applyAlignment="1">
      <alignment horizontal="right"/>
    </xf>
    <xf numFmtId="3" fontId="0" fillId="0" borderId="35" xfId="0" applyNumberFormat="1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3" fontId="1" fillId="33" borderId="35" xfId="0" applyNumberFormat="1" applyFont="1" applyFill="1" applyBorder="1" applyAlignment="1">
      <alignment/>
    </xf>
    <xf numFmtId="0" fontId="1" fillId="0" borderId="35" xfId="0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3" fontId="0" fillId="0" borderId="27" xfId="0" applyNumberFormat="1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1" fillId="0" borderId="35" xfId="0" applyFont="1" applyFill="1" applyBorder="1" applyAlignment="1">
      <alignment/>
    </xf>
    <xf numFmtId="164" fontId="1" fillId="0" borderId="35" xfId="0" applyNumberFormat="1" applyFont="1" applyFill="1" applyBorder="1" applyAlignment="1">
      <alignment/>
    </xf>
    <xf numFmtId="3" fontId="0" fillId="0" borderId="35" xfId="0" applyNumberFormat="1" applyFill="1" applyBorder="1" applyAlignment="1">
      <alignment horizontal="right"/>
    </xf>
    <xf numFmtId="0" fontId="0" fillId="0" borderId="35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3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/>
    </xf>
    <xf numFmtId="0" fontId="0" fillId="33" borderId="35" xfId="0" applyFill="1" applyBorder="1" applyAlignment="1">
      <alignment horizontal="left"/>
    </xf>
    <xf numFmtId="3" fontId="1" fillId="33" borderId="40" xfId="0" applyNumberFormat="1" applyFont="1" applyFill="1" applyBorder="1" applyAlignment="1">
      <alignment horizontal="center" wrapText="1"/>
    </xf>
    <xf numFmtId="3" fontId="1" fillId="33" borderId="43" xfId="0" applyNumberFormat="1" applyFont="1" applyFill="1" applyBorder="1" applyAlignment="1">
      <alignment horizontal="center" wrapText="1"/>
    </xf>
    <xf numFmtId="3" fontId="1" fillId="33" borderId="44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33" borderId="45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3" fontId="1" fillId="33" borderId="35" xfId="0" applyNumberFormat="1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p&#243;tk&#246;lts&#233;gvet&#233;s-12.h&#2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létszámkeret"/>
      <sheetName val="non profit"/>
      <sheetName val="tartalomjegyzék"/>
      <sheetName val="1 hivatal"/>
      <sheetName val="2 hiv pály"/>
      <sheetName val="3 egyéb hiv"/>
      <sheetName val="4 falug"/>
      <sheetName val="5 közszolg"/>
      <sheetName val="6 eü és szoc"/>
      <sheetName val="7 bérlak"/>
      <sheetName val="8 konyha"/>
      <sheetName val="9 óvoda"/>
      <sheetName val="10 iskola"/>
      <sheetName val="11 könyvtár"/>
      <sheetName val="12 egyéb műv és sport"/>
      <sheetName val="kisebbségek"/>
      <sheetName val="akt passz"/>
      <sheetName val="összesítő"/>
      <sheetName val="szakfeladatos összesítő"/>
      <sheetName val="pénzügyi mérleg"/>
      <sheetName val="gördülő tábla"/>
      <sheetName val="Pü.forgalom"/>
      <sheetName val="beruh.-pályázat"/>
      <sheetName val="adatlapok"/>
      <sheetName val="bevételek részletezése"/>
      <sheetName val="munka01"/>
    </sheetNames>
    <sheetDataSet>
      <sheetData sheetId="14">
        <row r="89">
          <cell r="G89">
            <v>0</v>
          </cell>
        </row>
      </sheetData>
      <sheetData sheetId="17">
        <row r="54">
          <cell r="E54">
            <v>0</v>
          </cell>
        </row>
        <row r="55">
          <cell r="E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29"/>
  <sheetViews>
    <sheetView zoomScale="90" zoomScaleNormal="90" zoomScalePageLayoutView="0" workbookViewId="0" topLeftCell="A58">
      <selection activeCell="C110" sqref="C110"/>
    </sheetView>
  </sheetViews>
  <sheetFormatPr defaultColWidth="11.7109375" defaultRowHeight="12.75"/>
  <cols>
    <col min="1" max="2" width="8.00390625" style="0" customWidth="1"/>
    <col min="3" max="3" width="53.57421875" style="0" customWidth="1"/>
    <col min="4" max="4" width="11.140625" style="0" customWidth="1"/>
    <col min="5" max="5" width="12.140625" style="0" customWidth="1"/>
  </cols>
  <sheetData>
    <row r="4" spans="1:4" ht="25.5">
      <c r="A4" s="1"/>
      <c r="B4" s="1" t="s">
        <v>227</v>
      </c>
      <c r="C4" s="1" t="s">
        <v>228</v>
      </c>
      <c r="D4" s="1" t="s">
        <v>299</v>
      </c>
    </row>
    <row r="5" spans="1:4" ht="12.75">
      <c r="A5" s="56" t="s">
        <v>260</v>
      </c>
      <c r="B5" s="57"/>
      <c r="C5" s="58" t="s">
        <v>212</v>
      </c>
      <c r="D5" s="50"/>
    </row>
    <row r="6" spans="1:4" ht="12.75">
      <c r="A6" s="59" t="s">
        <v>301</v>
      </c>
      <c r="B6" s="3">
        <v>841126</v>
      </c>
      <c r="C6" s="3" t="s">
        <v>231</v>
      </c>
      <c r="D6" s="3" t="s">
        <v>229</v>
      </c>
    </row>
    <row r="7" spans="1:4" ht="12.75">
      <c r="A7" s="59" t="s">
        <v>300</v>
      </c>
      <c r="B7" s="3">
        <v>841115</v>
      </c>
      <c r="C7" s="3" t="s">
        <v>177</v>
      </c>
      <c r="D7" s="3" t="s">
        <v>229</v>
      </c>
    </row>
    <row r="8" spans="1:4" ht="12.75">
      <c r="A8" s="59" t="s">
        <v>302</v>
      </c>
      <c r="B8" s="62">
        <v>841114</v>
      </c>
      <c r="C8" s="3" t="s">
        <v>303</v>
      </c>
      <c r="D8" s="3" t="s">
        <v>229</v>
      </c>
    </row>
    <row r="9" spans="1:4" ht="12.75">
      <c r="A9" s="60" t="s">
        <v>304</v>
      </c>
      <c r="B9" s="62">
        <v>841901</v>
      </c>
      <c r="C9" s="3" t="s">
        <v>306</v>
      </c>
      <c r="D9" s="3" t="s">
        <v>229</v>
      </c>
    </row>
    <row r="10" spans="1:4" ht="12.75">
      <c r="A10" s="60" t="s">
        <v>312</v>
      </c>
      <c r="B10" s="3">
        <v>889928</v>
      </c>
      <c r="C10" s="3" t="s">
        <v>310</v>
      </c>
      <c r="D10" s="3" t="s">
        <v>229</v>
      </c>
    </row>
    <row r="11" spans="1:4" ht="12.75">
      <c r="A11" s="60" t="s">
        <v>307</v>
      </c>
      <c r="B11" s="3">
        <v>522110</v>
      </c>
      <c r="C11" s="3" t="s">
        <v>305</v>
      </c>
      <c r="D11" s="3" t="s">
        <v>229</v>
      </c>
    </row>
    <row r="12" spans="1:4" ht="12.75">
      <c r="A12" s="60" t="s">
        <v>309</v>
      </c>
      <c r="B12" s="3">
        <v>813000</v>
      </c>
      <c r="C12" s="3" t="s">
        <v>308</v>
      </c>
      <c r="D12" s="3" t="s">
        <v>229</v>
      </c>
    </row>
    <row r="13" spans="1:4" ht="12.75">
      <c r="A13" s="60" t="s">
        <v>311</v>
      </c>
      <c r="B13" s="3">
        <v>841403</v>
      </c>
      <c r="C13" s="3" t="s">
        <v>314</v>
      </c>
      <c r="D13" s="3" t="s">
        <v>229</v>
      </c>
    </row>
    <row r="14" spans="1:4" ht="12.75">
      <c r="A14" s="60" t="s">
        <v>313</v>
      </c>
      <c r="B14" s="3">
        <v>841403</v>
      </c>
      <c r="C14" s="3" t="s">
        <v>315</v>
      </c>
      <c r="D14" s="3" t="s">
        <v>229</v>
      </c>
    </row>
    <row r="15" spans="1:4" ht="12.75">
      <c r="A15" s="60" t="s">
        <v>316</v>
      </c>
      <c r="B15" s="62">
        <v>841402</v>
      </c>
      <c r="C15" s="63" t="s">
        <v>317</v>
      </c>
      <c r="D15" s="3" t="s">
        <v>229</v>
      </c>
    </row>
    <row r="16" spans="1:4" ht="12.75">
      <c r="A16" s="59" t="s">
        <v>318</v>
      </c>
      <c r="B16" s="3">
        <v>960302</v>
      </c>
      <c r="C16" s="3" t="s">
        <v>106</v>
      </c>
      <c r="D16" s="3" t="s">
        <v>229</v>
      </c>
    </row>
    <row r="17" spans="1:4" ht="12.75">
      <c r="A17" s="61" t="s">
        <v>107</v>
      </c>
      <c r="B17" s="3">
        <v>841126</v>
      </c>
      <c r="C17" s="3" t="s">
        <v>108</v>
      </c>
      <c r="D17" s="3" t="s">
        <v>229</v>
      </c>
    </row>
    <row r="18" spans="1:4" ht="12.75">
      <c r="A18" s="61" t="s">
        <v>109</v>
      </c>
      <c r="B18" s="3">
        <v>862101</v>
      </c>
      <c r="C18" s="3" t="s">
        <v>110</v>
      </c>
      <c r="D18" s="3" t="s">
        <v>229</v>
      </c>
    </row>
    <row r="19" spans="1:4" ht="12.75">
      <c r="A19" s="61" t="s">
        <v>319</v>
      </c>
      <c r="B19" s="3">
        <v>869042</v>
      </c>
      <c r="C19" s="3" t="s">
        <v>53</v>
      </c>
      <c r="D19" s="3" t="s">
        <v>229</v>
      </c>
    </row>
    <row r="20" spans="1:4" ht="12.75">
      <c r="A20" s="61" t="s">
        <v>320</v>
      </c>
      <c r="B20" s="3">
        <v>889921</v>
      </c>
      <c r="C20" s="3" t="s">
        <v>232</v>
      </c>
      <c r="D20" s="3" t="s">
        <v>229</v>
      </c>
    </row>
    <row r="21" spans="1:4" ht="12.75">
      <c r="A21" s="61" t="s">
        <v>322</v>
      </c>
      <c r="B21" s="3"/>
      <c r="C21" s="3" t="s">
        <v>321</v>
      </c>
      <c r="D21" s="3" t="s">
        <v>229</v>
      </c>
    </row>
    <row r="22" spans="1:4" ht="12.75">
      <c r="A22" s="56" t="s">
        <v>324</v>
      </c>
      <c r="B22" s="3">
        <v>882111</v>
      </c>
      <c r="C22" s="3" t="s">
        <v>323</v>
      </c>
      <c r="D22" s="3" t="s">
        <v>229</v>
      </c>
    </row>
    <row r="23" spans="1:4" ht="12.75">
      <c r="A23" s="2" t="s">
        <v>326</v>
      </c>
      <c r="B23" s="62">
        <v>882113</v>
      </c>
      <c r="C23" s="63" t="s">
        <v>325</v>
      </c>
      <c r="D23" s="3" t="s">
        <v>229</v>
      </c>
    </row>
    <row r="24" spans="1:4" ht="12.75">
      <c r="A24" s="67" t="s">
        <v>31</v>
      </c>
      <c r="B24" s="3">
        <v>882115</v>
      </c>
      <c r="C24" s="3" t="s">
        <v>327</v>
      </c>
      <c r="D24" s="3" t="s">
        <v>229</v>
      </c>
    </row>
    <row r="25" spans="1:4" ht="12.75">
      <c r="A25" s="65" t="s">
        <v>34</v>
      </c>
      <c r="B25" s="51"/>
      <c r="C25" s="3" t="s">
        <v>328</v>
      </c>
      <c r="D25" s="3" t="s">
        <v>229</v>
      </c>
    </row>
    <row r="26" spans="1:4" ht="12.75">
      <c r="A26" s="66" t="s">
        <v>33</v>
      </c>
      <c r="B26" s="64">
        <v>882118</v>
      </c>
      <c r="C26" s="3" t="s">
        <v>32</v>
      </c>
      <c r="D26" s="3" t="s">
        <v>229</v>
      </c>
    </row>
    <row r="27" spans="1:4" ht="12.75">
      <c r="A27" s="66" t="s">
        <v>36</v>
      </c>
      <c r="B27" s="3">
        <v>882122</v>
      </c>
      <c r="C27" s="3" t="s">
        <v>35</v>
      </c>
      <c r="D27" s="3" t="s">
        <v>229</v>
      </c>
    </row>
    <row r="28" spans="1:4" ht="12.75">
      <c r="A28" s="66" t="s">
        <v>38</v>
      </c>
      <c r="B28" s="3">
        <v>882123</v>
      </c>
      <c r="C28" s="3" t="s">
        <v>37</v>
      </c>
      <c r="D28" s="3" t="s">
        <v>229</v>
      </c>
    </row>
    <row r="29" spans="1:4" ht="12.75">
      <c r="A29" s="66" t="s">
        <v>40</v>
      </c>
      <c r="B29" s="3">
        <v>882125</v>
      </c>
      <c r="C29" s="3" t="s">
        <v>39</v>
      </c>
      <c r="D29" s="3" t="s">
        <v>229</v>
      </c>
    </row>
    <row r="30" spans="1:4" ht="12.75">
      <c r="A30" s="66" t="s">
        <v>42</v>
      </c>
      <c r="B30" s="3">
        <v>882129</v>
      </c>
      <c r="C30" s="3" t="s">
        <v>41</v>
      </c>
      <c r="D30" s="3" t="s">
        <v>229</v>
      </c>
    </row>
    <row r="31" spans="1:4" ht="12.75">
      <c r="A31" s="66" t="s">
        <v>44</v>
      </c>
      <c r="B31" s="3">
        <v>882202</v>
      </c>
      <c r="C31" s="3" t="s">
        <v>43</v>
      </c>
      <c r="D31" s="3" t="s">
        <v>229</v>
      </c>
    </row>
    <row r="32" spans="1:4" ht="12.75">
      <c r="A32" s="66" t="s">
        <v>45</v>
      </c>
      <c r="B32" s="3">
        <v>882203</v>
      </c>
      <c r="C32" s="3" t="s">
        <v>365</v>
      </c>
      <c r="D32" s="3" t="s">
        <v>229</v>
      </c>
    </row>
    <row r="33" spans="1:4" ht="12.75">
      <c r="A33" s="66" t="s">
        <v>46</v>
      </c>
      <c r="B33" s="23">
        <v>890441</v>
      </c>
      <c r="C33" s="3" t="s">
        <v>48</v>
      </c>
      <c r="D33" s="3" t="s">
        <v>230</v>
      </c>
    </row>
    <row r="34" spans="1:4" ht="12.75">
      <c r="A34" s="68" t="s">
        <v>47</v>
      </c>
      <c r="B34" s="23">
        <v>890442</v>
      </c>
      <c r="C34" s="3" t="s">
        <v>49</v>
      </c>
      <c r="D34" s="3" t="s">
        <v>230</v>
      </c>
    </row>
    <row r="35" spans="1:4" ht="12.75">
      <c r="A35" s="68" t="s">
        <v>52</v>
      </c>
      <c r="B35" s="23">
        <v>890443</v>
      </c>
      <c r="C35" s="3" t="s">
        <v>50</v>
      </c>
      <c r="D35" s="3" t="s">
        <v>229</v>
      </c>
    </row>
    <row r="36" spans="1:4" ht="12.75">
      <c r="A36" s="66" t="s">
        <v>54</v>
      </c>
      <c r="B36" s="3">
        <v>910123</v>
      </c>
      <c r="C36" s="3" t="s">
        <v>66</v>
      </c>
      <c r="D36" s="3" t="s">
        <v>229</v>
      </c>
    </row>
    <row r="37" spans="1:4" ht="12.75">
      <c r="A37" s="66" t="s">
        <v>55</v>
      </c>
      <c r="B37" s="3">
        <v>910502</v>
      </c>
      <c r="C37" s="3" t="s">
        <v>56</v>
      </c>
      <c r="D37" s="3" t="s">
        <v>229</v>
      </c>
    </row>
    <row r="38" spans="1:4" ht="12.75">
      <c r="A38" s="66" t="s">
        <v>57</v>
      </c>
      <c r="B38" s="3">
        <v>931102</v>
      </c>
      <c r="C38" s="3" t="s">
        <v>58</v>
      </c>
      <c r="D38" s="3" t="s">
        <v>229</v>
      </c>
    </row>
    <row r="39" spans="1:4" ht="12.75">
      <c r="A39" s="66" t="s">
        <v>261</v>
      </c>
      <c r="B39" s="3"/>
      <c r="C39" s="2" t="s">
        <v>59</v>
      </c>
      <c r="D39" s="3"/>
    </row>
    <row r="40" spans="1:4" ht="12.75">
      <c r="A40" s="66" t="s">
        <v>60</v>
      </c>
      <c r="B40" s="3"/>
      <c r="C40" s="2" t="s">
        <v>264</v>
      </c>
      <c r="D40" s="3" t="s">
        <v>229</v>
      </c>
    </row>
    <row r="41" spans="1:4" ht="12.75">
      <c r="A41" s="66" t="s">
        <v>61</v>
      </c>
      <c r="B41" s="3">
        <v>851000</v>
      </c>
      <c r="C41" s="3" t="s">
        <v>62</v>
      </c>
      <c r="D41" s="3" t="s">
        <v>229</v>
      </c>
    </row>
    <row r="42" spans="1:4" ht="12.75">
      <c r="A42" s="66" t="s">
        <v>63</v>
      </c>
      <c r="B42" s="3">
        <v>862912</v>
      </c>
      <c r="C42" s="3" t="s">
        <v>64</v>
      </c>
      <c r="D42" s="3" t="s">
        <v>229</v>
      </c>
    </row>
    <row r="43" spans="1:4" ht="12.75">
      <c r="A43" s="66" t="s">
        <v>65</v>
      </c>
      <c r="B43" s="3"/>
      <c r="C43" s="2" t="s">
        <v>249</v>
      </c>
      <c r="D43" s="3" t="s">
        <v>229</v>
      </c>
    </row>
    <row r="44" spans="1:4" ht="12.75">
      <c r="A44" s="66" t="s">
        <v>67</v>
      </c>
      <c r="B44" s="3">
        <v>852000</v>
      </c>
      <c r="C44" s="3" t="s">
        <v>72</v>
      </c>
      <c r="D44" s="3" t="s">
        <v>229</v>
      </c>
    </row>
    <row r="45" spans="1:6" ht="12.75">
      <c r="A45" s="66" t="s">
        <v>68</v>
      </c>
      <c r="B45" s="3">
        <v>562913</v>
      </c>
      <c r="C45" s="3" t="s">
        <v>71</v>
      </c>
      <c r="D45" s="3" t="s">
        <v>229</v>
      </c>
      <c r="F45" s="69"/>
    </row>
    <row r="46" spans="1:4" ht="12.75">
      <c r="A46" s="66" t="s">
        <v>69</v>
      </c>
      <c r="B46" s="3">
        <v>890111</v>
      </c>
      <c r="C46" s="3" t="s">
        <v>73</v>
      </c>
      <c r="D46" s="3" t="s">
        <v>229</v>
      </c>
    </row>
    <row r="47" spans="1:4" ht="12.75">
      <c r="A47" s="66"/>
      <c r="B47" s="3"/>
      <c r="C47" s="3" t="s">
        <v>74</v>
      </c>
      <c r="D47" s="3"/>
    </row>
    <row r="48" spans="1:4" ht="12.75">
      <c r="A48" s="66" t="s">
        <v>70</v>
      </c>
      <c r="B48" s="3">
        <v>931204</v>
      </c>
      <c r="C48" s="3" t="s">
        <v>75</v>
      </c>
      <c r="D48" s="3" t="s">
        <v>229</v>
      </c>
    </row>
    <row r="49" spans="1:4" ht="12.75">
      <c r="A49" s="2" t="s">
        <v>262</v>
      </c>
      <c r="B49" s="3"/>
      <c r="C49" s="2" t="s">
        <v>92</v>
      </c>
      <c r="D49" s="3"/>
    </row>
    <row r="50" spans="1:4" ht="12.75">
      <c r="A50" s="66" t="s">
        <v>88</v>
      </c>
      <c r="B50" s="3"/>
      <c r="C50" s="2" t="s">
        <v>90</v>
      </c>
      <c r="D50" s="3"/>
    </row>
    <row r="51" spans="1:4" ht="12.75">
      <c r="A51" s="66" t="s">
        <v>91</v>
      </c>
      <c r="B51" s="3">
        <v>632000</v>
      </c>
      <c r="C51" s="44" t="s">
        <v>336</v>
      </c>
      <c r="D51" s="3" t="s">
        <v>230</v>
      </c>
    </row>
    <row r="52" spans="1:4" ht="12.75">
      <c r="A52" s="66" t="s">
        <v>93</v>
      </c>
      <c r="B52" s="3">
        <v>683200</v>
      </c>
      <c r="C52" s="3" t="s">
        <v>337</v>
      </c>
      <c r="D52" s="3" t="s">
        <v>229</v>
      </c>
    </row>
    <row r="53" spans="1:4" ht="12.75">
      <c r="A53" s="66" t="s">
        <v>94</v>
      </c>
      <c r="B53" s="3"/>
      <c r="C53" s="2" t="s">
        <v>95</v>
      </c>
      <c r="D53" s="3"/>
    </row>
    <row r="54" spans="1:4" ht="12.75">
      <c r="A54" s="66" t="s">
        <v>96</v>
      </c>
      <c r="B54" s="3">
        <v>632000</v>
      </c>
      <c r="C54" s="44" t="s">
        <v>336</v>
      </c>
      <c r="D54" s="3" t="s">
        <v>229</v>
      </c>
    </row>
    <row r="55" spans="1:4" ht="12.75">
      <c r="A55" s="66" t="s">
        <v>97</v>
      </c>
      <c r="B55" s="3">
        <v>683200</v>
      </c>
      <c r="C55" s="3" t="s">
        <v>337</v>
      </c>
      <c r="D55" s="3" t="s">
        <v>230</v>
      </c>
    </row>
    <row r="56" spans="1:4" ht="12.75">
      <c r="A56" s="66" t="s">
        <v>263</v>
      </c>
      <c r="B56" s="3"/>
      <c r="C56" s="2" t="s">
        <v>86</v>
      </c>
      <c r="D56" s="3"/>
    </row>
    <row r="57" spans="1:4" ht="12.75">
      <c r="A57" s="66" t="s">
        <v>98</v>
      </c>
      <c r="B57" s="3"/>
      <c r="C57" s="2" t="s">
        <v>99</v>
      </c>
      <c r="D57" s="3"/>
    </row>
    <row r="58" spans="1:4" ht="12.75">
      <c r="A58" s="66" t="s">
        <v>100</v>
      </c>
      <c r="B58" s="3"/>
      <c r="C58" s="70" t="s">
        <v>101</v>
      </c>
      <c r="D58" s="3"/>
    </row>
    <row r="59" spans="1:4" ht="12.75">
      <c r="A59" s="66" t="s">
        <v>102</v>
      </c>
      <c r="B59" s="3">
        <v>841126</v>
      </c>
      <c r="C59" s="3" t="s">
        <v>338</v>
      </c>
      <c r="D59" s="3" t="s">
        <v>229</v>
      </c>
    </row>
    <row r="60" spans="1:4" ht="12.75">
      <c r="A60" s="65" t="s">
        <v>103</v>
      </c>
      <c r="B60" s="51"/>
      <c r="C60" s="72" t="s">
        <v>104</v>
      </c>
      <c r="D60" s="51"/>
    </row>
    <row r="61" spans="1:4" ht="12.75">
      <c r="A61" s="79" t="s">
        <v>105</v>
      </c>
      <c r="B61" s="76">
        <v>841126</v>
      </c>
      <c r="C61" s="76" t="s">
        <v>339</v>
      </c>
      <c r="D61" s="76" t="s">
        <v>230</v>
      </c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25.5">
      <c r="A68" s="52"/>
      <c r="B68" s="52" t="s">
        <v>227</v>
      </c>
      <c r="C68" s="52" t="s">
        <v>228</v>
      </c>
      <c r="D68" s="1" t="s">
        <v>299</v>
      </c>
    </row>
    <row r="69" spans="1:4" ht="12.75">
      <c r="A69" s="3"/>
      <c r="B69" s="3"/>
      <c r="C69" s="3"/>
      <c r="D69" s="3"/>
    </row>
    <row r="70" spans="1:4" ht="12.75">
      <c r="A70" s="66" t="s">
        <v>330</v>
      </c>
      <c r="B70" s="3"/>
      <c r="C70" s="2" t="s">
        <v>329</v>
      </c>
      <c r="D70" s="3"/>
    </row>
    <row r="71" spans="1:4" ht="12.75">
      <c r="A71" s="66" t="s">
        <v>331</v>
      </c>
      <c r="B71" s="3"/>
      <c r="C71" s="70" t="s">
        <v>101</v>
      </c>
      <c r="D71" s="3"/>
    </row>
    <row r="72" spans="1:4" ht="12.75">
      <c r="A72" s="66" t="s">
        <v>332</v>
      </c>
      <c r="B72" s="3">
        <v>841126</v>
      </c>
      <c r="C72" s="3" t="s">
        <v>340</v>
      </c>
      <c r="D72" s="3" t="s">
        <v>229</v>
      </c>
    </row>
    <row r="73" spans="1:4" ht="12.75">
      <c r="A73" s="66" t="s">
        <v>333</v>
      </c>
      <c r="B73" s="3"/>
      <c r="C73" s="70" t="s">
        <v>104</v>
      </c>
      <c r="D73" s="3"/>
    </row>
    <row r="74" spans="1:4" ht="12.75">
      <c r="A74" s="68" t="s">
        <v>334</v>
      </c>
      <c r="B74" s="3">
        <v>841126</v>
      </c>
      <c r="C74" s="3" t="s">
        <v>341</v>
      </c>
      <c r="D74" s="3" t="s">
        <v>229</v>
      </c>
    </row>
    <row r="75" spans="1:4" ht="12.75">
      <c r="A75" s="2" t="s">
        <v>335</v>
      </c>
      <c r="B75" s="3">
        <v>841126</v>
      </c>
      <c r="C75" s="3" t="s">
        <v>342</v>
      </c>
      <c r="D75" s="3" t="s">
        <v>230</v>
      </c>
    </row>
    <row r="76" spans="1:4" ht="12.75">
      <c r="A76" s="2" t="s">
        <v>343</v>
      </c>
      <c r="B76" s="3"/>
      <c r="C76" s="2" t="s">
        <v>344</v>
      </c>
      <c r="D76" s="3"/>
    </row>
    <row r="77" spans="1:4" ht="12.75">
      <c r="A77" s="66" t="s">
        <v>346</v>
      </c>
      <c r="B77" s="3">
        <v>841127</v>
      </c>
      <c r="C77" s="3" t="s">
        <v>345</v>
      </c>
      <c r="D77" s="3" t="s">
        <v>229</v>
      </c>
    </row>
    <row r="78" spans="1:4" ht="12.75">
      <c r="A78" s="66" t="s">
        <v>360</v>
      </c>
      <c r="B78" s="80">
        <v>841127</v>
      </c>
      <c r="C78" s="3" t="s">
        <v>362</v>
      </c>
      <c r="D78" s="3" t="s">
        <v>229</v>
      </c>
    </row>
    <row r="79" spans="1:4" ht="12.75">
      <c r="A79" s="66" t="s">
        <v>361</v>
      </c>
      <c r="B79" s="85">
        <v>841127</v>
      </c>
      <c r="C79" s="3" t="s">
        <v>363</v>
      </c>
      <c r="D79" s="3" t="s">
        <v>229</v>
      </c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71"/>
      <c r="B84" s="71"/>
      <c r="C84" s="71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71"/>
      <c r="B106" s="71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  <row r="111" spans="1:4" ht="12.75">
      <c r="A111" s="71"/>
      <c r="B111" s="71"/>
      <c r="C111" s="71"/>
      <c r="D111" s="25"/>
    </row>
    <row r="112" spans="1:4" ht="12.75">
      <c r="A112" s="25"/>
      <c r="B112" s="25"/>
      <c r="C112" s="25"/>
      <c r="D112" s="25"/>
    </row>
    <row r="113" spans="1:4" ht="12.75">
      <c r="A113" s="25"/>
      <c r="B113" s="25"/>
      <c r="C113" s="25"/>
      <c r="D113" s="25"/>
    </row>
    <row r="114" spans="1:4" ht="12.75">
      <c r="A114" s="25"/>
      <c r="B114" s="25"/>
      <c r="C114" s="25"/>
      <c r="D114" s="25"/>
    </row>
    <row r="115" spans="1:4" ht="12.75">
      <c r="A115" s="25"/>
      <c r="B115" s="25"/>
      <c r="C115" s="25"/>
      <c r="D115" s="25"/>
    </row>
    <row r="116" spans="1:4" ht="12.75">
      <c r="A116" s="53"/>
      <c r="B116" s="25"/>
      <c r="C116" s="25"/>
      <c r="D116" s="25"/>
    </row>
    <row r="117" spans="1:4" ht="12.75">
      <c r="A117" s="25"/>
      <c r="B117" s="25"/>
      <c r="C117" s="25"/>
      <c r="D117" s="25"/>
    </row>
    <row r="118" spans="1:4" ht="12.75">
      <c r="A118" s="53"/>
      <c r="B118" s="25"/>
      <c r="C118" s="25"/>
      <c r="D118" s="25"/>
    </row>
    <row r="119" spans="1:4" ht="12.75">
      <c r="A119" s="25"/>
      <c r="B119" s="25"/>
      <c r="C119" s="25"/>
      <c r="D119" s="25"/>
    </row>
    <row r="120" spans="1:4" ht="12.75">
      <c r="A120" s="25"/>
      <c r="B120" s="25"/>
      <c r="C120" s="25"/>
      <c r="D120" s="25"/>
    </row>
    <row r="121" spans="1:4" ht="12.75">
      <c r="A121" s="25"/>
      <c r="B121" s="25"/>
      <c r="C121" s="25"/>
      <c r="D121" s="25"/>
    </row>
    <row r="122" spans="1:4" ht="12.75">
      <c r="A122" s="25"/>
      <c r="B122" s="25"/>
      <c r="C122" s="25"/>
      <c r="D122" s="25"/>
    </row>
    <row r="123" spans="1:4" ht="12.75">
      <c r="A123" s="25"/>
      <c r="B123" s="25"/>
      <c r="C123" s="25"/>
      <c r="D123" s="25"/>
    </row>
    <row r="124" spans="1:4" ht="12.75">
      <c r="A124" s="25"/>
      <c r="B124" s="25"/>
      <c r="C124" s="25"/>
      <c r="D124" s="25"/>
    </row>
    <row r="125" spans="1:4" ht="12.75">
      <c r="A125" s="25"/>
      <c r="B125" s="25"/>
      <c r="C125" s="25"/>
      <c r="D125" s="25"/>
    </row>
    <row r="126" spans="1:4" ht="12.75">
      <c r="A126" s="25"/>
      <c r="B126" s="25"/>
      <c r="C126" s="25"/>
      <c r="D126" s="25"/>
    </row>
    <row r="127" spans="1:4" ht="12.75">
      <c r="A127" s="25"/>
      <c r="B127" s="25"/>
      <c r="C127" s="25"/>
      <c r="D127" s="25"/>
    </row>
    <row r="128" spans="1:4" ht="12.75">
      <c r="A128" s="25"/>
      <c r="B128" s="25"/>
      <c r="C128" s="25"/>
      <c r="D128" s="25"/>
    </row>
    <row r="129" spans="1:4" ht="12.75">
      <c r="A129" s="25"/>
      <c r="B129" s="25"/>
      <c r="C129" s="25"/>
      <c r="D129" s="25"/>
    </row>
  </sheetData>
  <sheetProtection/>
  <printOptions/>
  <pageMargins left="0.7875" right="0.7875" top="1.2194444444444446" bottom="1.0527777777777778" header="0.7875" footer="0.7875"/>
  <pageSetup fitToHeight="2" horizontalDpi="300" verticalDpi="300" orientation="portrait" paperSize="9" scale="85" r:id="rId1"/>
  <headerFooter alignWithMargins="0">
    <oddHeader>&amp;C&amp;"Times New Roman,Normál"&amp;12 2011. évi költségvetés
Kölked Község Önkormányzat
Címrendje
&amp;R&amp;"Times New Roman,Normál"&amp;12 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46" sqref="F46"/>
    </sheetView>
  </sheetViews>
  <sheetFormatPr defaultColWidth="9.140625" defaultRowHeight="12.75"/>
  <cols>
    <col min="2" max="2" width="20.7109375" style="0" bestFit="1" customWidth="1"/>
    <col min="3" max="3" width="11.140625" style="0" bestFit="1" customWidth="1"/>
    <col min="4" max="4" width="10.140625" style="0" bestFit="1" customWidth="1"/>
    <col min="5" max="5" width="10.8515625" style="0" customWidth="1"/>
    <col min="6" max="6" width="11.7109375" style="0" customWidth="1"/>
  </cols>
  <sheetData>
    <row r="1" spans="5:6" ht="12.75">
      <c r="E1" s="198" t="s">
        <v>376</v>
      </c>
      <c r="F1" s="198"/>
    </row>
    <row r="3" spans="1:6" ht="12.75">
      <c r="A3" s="199" t="s">
        <v>86</v>
      </c>
      <c r="B3" s="199"/>
      <c r="C3" s="199"/>
      <c r="D3" s="199"/>
      <c r="E3" s="199"/>
      <c r="F3" s="199"/>
    </row>
    <row r="5" spans="1:6" ht="12.75">
      <c r="A5" s="121"/>
      <c r="B5" s="121"/>
      <c r="C5" s="122"/>
      <c r="D5" s="122"/>
      <c r="E5" s="122"/>
      <c r="F5" s="123" t="s">
        <v>252</v>
      </c>
    </row>
    <row r="6" spans="1:6" ht="51">
      <c r="A6" s="124" t="s">
        <v>131</v>
      </c>
      <c r="B6" s="125" t="s">
        <v>228</v>
      </c>
      <c r="C6" s="126" t="s">
        <v>255</v>
      </c>
      <c r="D6" s="127" t="s">
        <v>370</v>
      </c>
      <c r="E6" s="127" t="s">
        <v>448</v>
      </c>
      <c r="F6" s="127"/>
    </row>
    <row r="7" spans="1:6" ht="12.75">
      <c r="A7" s="128">
        <v>29</v>
      </c>
      <c r="B7" s="129" t="s">
        <v>178</v>
      </c>
      <c r="C7" s="130"/>
      <c r="D7" s="130"/>
      <c r="E7" s="131"/>
      <c r="F7" s="129"/>
    </row>
    <row r="8" spans="1:6" ht="12.75">
      <c r="A8" s="128">
        <v>45</v>
      </c>
      <c r="B8" s="129" t="s">
        <v>460</v>
      </c>
      <c r="C8" s="130"/>
      <c r="D8" s="130"/>
      <c r="E8" s="131"/>
      <c r="F8" s="129"/>
    </row>
    <row r="9" spans="1:6" ht="12.75">
      <c r="A9" s="128">
        <v>46</v>
      </c>
      <c r="B9" s="129" t="s">
        <v>179</v>
      </c>
      <c r="C9" s="130">
        <v>22184500</v>
      </c>
      <c r="D9" s="130">
        <v>14640965</v>
      </c>
      <c r="E9" s="130">
        <v>14640965</v>
      </c>
      <c r="F9" s="129"/>
    </row>
    <row r="10" spans="1:6" ht="12.75">
      <c r="A10" s="128">
        <v>47</v>
      </c>
      <c r="B10" s="129" t="s">
        <v>180</v>
      </c>
      <c r="C10" s="130">
        <v>0</v>
      </c>
      <c r="D10" s="130"/>
      <c r="E10" s="131"/>
      <c r="F10" s="129"/>
    </row>
    <row r="11" spans="1:6" ht="12.75">
      <c r="A11" s="128">
        <v>91</v>
      </c>
      <c r="B11" s="129" t="s">
        <v>181</v>
      </c>
      <c r="C11" s="130"/>
      <c r="D11" s="130"/>
      <c r="E11" s="131"/>
      <c r="F11" s="129"/>
    </row>
    <row r="12" spans="1:6" ht="12.75">
      <c r="A12" s="128">
        <v>92</v>
      </c>
      <c r="B12" s="129" t="s">
        <v>182</v>
      </c>
      <c r="C12" s="130"/>
      <c r="D12" s="130"/>
      <c r="E12" s="131"/>
      <c r="F12" s="129"/>
    </row>
    <row r="13" spans="1:6" ht="12.75">
      <c r="A13" s="128">
        <v>93</v>
      </c>
      <c r="B13" s="129" t="s">
        <v>183</v>
      </c>
      <c r="C13" s="130">
        <v>0</v>
      </c>
      <c r="D13" s="130"/>
      <c r="E13" s="131"/>
      <c r="F13" s="129"/>
    </row>
    <row r="14" spans="1:6" ht="12.75">
      <c r="A14" s="128">
        <v>94</v>
      </c>
      <c r="B14" s="129" t="s">
        <v>184</v>
      </c>
      <c r="C14" s="130"/>
      <c r="D14" s="130"/>
      <c r="E14" s="131"/>
      <c r="F14" s="129"/>
    </row>
    <row r="15" spans="1:6" ht="12.75">
      <c r="A15" s="128">
        <v>48</v>
      </c>
      <c r="B15" s="129" t="s">
        <v>221</v>
      </c>
      <c r="C15" s="130"/>
      <c r="D15" s="130"/>
      <c r="E15" s="131"/>
      <c r="F15" s="129"/>
    </row>
    <row r="16" spans="1:6" ht="12.75">
      <c r="A16" s="132"/>
      <c r="B16" s="133" t="s">
        <v>141</v>
      </c>
      <c r="C16" s="134">
        <f>SUM(C9:C15)</f>
        <v>22184500</v>
      </c>
      <c r="D16" s="134">
        <f>SUM(D9:D15)</f>
        <v>14640965</v>
      </c>
      <c r="E16" s="134">
        <f>SUM(E9:E15)</f>
        <v>14640965</v>
      </c>
      <c r="F16" s="135">
        <f>SUM(F7:F15)</f>
        <v>0</v>
      </c>
    </row>
    <row r="17" spans="1:6" ht="12.75">
      <c r="A17" s="136">
        <v>11</v>
      </c>
      <c r="B17" s="137" t="s">
        <v>185</v>
      </c>
      <c r="C17" s="130"/>
      <c r="D17" s="130"/>
      <c r="E17" s="131"/>
      <c r="F17" s="129"/>
    </row>
    <row r="18" spans="1:6" ht="12.75">
      <c r="A18" s="136">
        <v>12</v>
      </c>
      <c r="B18" s="137" t="s">
        <v>186</v>
      </c>
      <c r="C18" s="130">
        <v>14091596</v>
      </c>
      <c r="D18" s="130">
        <v>3295443</v>
      </c>
      <c r="E18" s="130">
        <v>3295443</v>
      </c>
      <c r="F18" s="129"/>
    </row>
    <row r="19" spans="1:6" ht="12.75">
      <c r="A19" s="136">
        <v>13</v>
      </c>
      <c r="B19" s="137" t="s">
        <v>187</v>
      </c>
      <c r="C19" s="130"/>
      <c r="D19" s="130"/>
      <c r="E19" s="131"/>
      <c r="F19" s="129"/>
    </row>
    <row r="20" spans="1:6" ht="12.75">
      <c r="A20" s="136">
        <v>17</v>
      </c>
      <c r="B20" s="137" t="s">
        <v>188</v>
      </c>
      <c r="C20" s="130"/>
      <c r="D20" s="130"/>
      <c r="E20" s="131"/>
      <c r="F20" s="129"/>
    </row>
    <row r="21" spans="1:6" ht="12.75">
      <c r="A21" s="136">
        <v>18</v>
      </c>
      <c r="B21" s="137" t="s">
        <v>189</v>
      </c>
      <c r="C21" s="130">
        <v>3397899</v>
      </c>
      <c r="D21" s="130">
        <v>793861</v>
      </c>
      <c r="E21" s="130">
        <v>793861</v>
      </c>
      <c r="F21" s="129"/>
    </row>
    <row r="22" spans="1:6" ht="12.75">
      <c r="A22" s="128">
        <v>37</v>
      </c>
      <c r="B22" s="129" t="s">
        <v>190</v>
      </c>
      <c r="C22" s="130"/>
      <c r="D22" s="130"/>
      <c r="E22" s="131"/>
      <c r="F22" s="129"/>
    </row>
    <row r="23" spans="1:6" ht="12.75">
      <c r="A23" s="128">
        <v>38</v>
      </c>
      <c r="B23" s="129" t="s">
        <v>191</v>
      </c>
      <c r="C23" s="130"/>
      <c r="D23" s="130"/>
      <c r="E23" s="131"/>
      <c r="F23" s="129"/>
    </row>
    <row r="24" spans="1:6" ht="12.75">
      <c r="A24" s="128">
        <v>45</v>
      </c>
      <c r="B24" s="129" t="s">
        <v>461</v>
      </c>
      <c r="C24" s="130"/>
      <c r="D24" s="130"/>
      <c r="E24" s="131"/>
      <c r="F24" s="129"/>
    </row>
    <row r="25" spans="1:6" ht="12.75">
      <c r="A25" s="128">
        <v>51</v>
      </c>
      <c r="B25" s="129" t="s">
        <v>192</v>
      </c>
      <c r="C25" s="130"/>
      <c r="D25" s="130"/>
      <c r="E25" s="131"/>
      <c r="F25" s="129"/>
    </row>
    <row r="26" spans="1:6" ht="12.75">
      <c r="A26" s="128">
        <v>511</v>
      </c>
      <c r="B26" s="138" t="s">
        <v>201</v>
      </c>
      <c r="C26" s="130"/>
      <c r="D26" s="130"/>
      <c r="E26" s="131"/>
      <c r="F26" s="129"/>
    </row>
    <row r="27" spans="1:6" ht="12.75">
      <c r="A27" s="128">
        <v>512</v>
      </c>
      <c r="B27" s="138" t="s">
        <v>202</v>
      </c>
      <c r="C27" s="130"/>
      <c r="D27" s="130"/>
      <c r="E27" s="131"/>
      <c r="F27" s="129"/>
    </row>
    <row r="28" spans="1:6" ht="12.75">
      <c r="A28" s="128">
        <v>513</v>
      </c>
      <c r="B28" s="138" t="s">
        <v>438</v>
      </c>
      <c r="C28" s="130"/>
      <c r="D28" s="130"/>
      <c r="E28" s="131"/>
      <c r="F28" s="129"/>
    </row>
    <row r="29" spans="1:6" ht="12.75">
      <c r="A29" s="128">
        <v>514</v>
      </c>
      <c r="B29" s="138" t="s">
        <v>204</v>
      </c>
      <c r="C29" s="130"/>
      <c r="D29" s="130"/>
      <c r="E29" s="131"/>
      <c r="F29" s="129"/>
    </row>
    <row r="30" spans="1:6" ht="12.75">
      <c r="A30" s="128">
        <v>516</v>
      </c>
      <c r="B30" s="138" t="s">
        <v>205</v>
      </c>
      <c r="C30" s="130"/>
      <c r="D30" s="130"/>
      <c r="E30" s="131"/>
      <c r="F30" s="129"/>
    </row>
    <row r="31" spans="1:6" ht="12.75">
      <c r="A31" s="128">
        <v>52</v>
      </c>
      <c r="B31" s="129" t="s">
        <v>193</v>
      </c>
      <c r="C31" s="130"/>
      <c r="D31" s="130"/>
      <c r="E31" s="131"/>
      <c r="F31" s="129"/>
    </row>
    <row r="32" spans="1:6" ht="12.75">
      <c r="A32" s="128">
        <v>53</v>
      </c>
      <c r="B32" s="129" t="s">
        <v>194</v>
      </c>
      <c r="C32" s="130"/>
      <c r="D32" s="130"/>
      <c r="E32" s="131"/>
      <c r="F32" s="129"/>
    </row>
    <row r="33" spans="1:6" ht="12.75">
      <c r="A33" s="128">
        <v>54</v>
      </c>
      <c r="B33" s="129" t="s">
        <v>195</v>
      </c>
      <c r="C33" s="130">
        <v>0</v>
      </c>
      <c r="D33" s="130"/>
      <c r="E33" s="131"/>
      <c r="F33" s="129"/>
    </row>
    <row r="34" spans="1:6" ht="12.75">
      <c r="A34" s="128">
        <v>55</v>
      </c>
      <c r="B34" s="129" t="s">
        <v>196</v>
      </c>
      <c r="C34" s="130">
        <v>0</v>
      </c>
      <c r="D34" s="130"/>
      <c r="E34" s="131"/>
      <c r="F34" s="129"/>
    </row>
    <row r="35" spans="1:6" ht="12.75">
      <c r="A35" s="128">
        <v>55224</v>
      </c>
      <c r="B35" s="138" t="s">
        <v>210</v>
      </c>
      <c r="C35" s="130"/>
      <c r="D35" s="130"/>
      <c r="E35" s="131"/>
      <c r="F35" s="129"/>
    </row>
    <row r="36" spans="1:6" ht="12.75">
      <c r="A36" s="128">
        <v>55225</v>
      </c>
      <c r="B36" s="138" t="s">
        <v>211</v>
      </c>
      <c r="C36" s="130"/>
      <c r="D36" s="130"/>
      <c r="E36" s="131"/>
      <c r="F36" s="129"/>
    </row>
    <row r="37" spans="1:6" ht="12.75">
      <c r="A37" s="128">
        <v>56</v>
      </c>
      <c r="B37" s="129" t="s">
        <v>197</v>
      </c>
      <c r="C37" s="130">
        <v>0</v>
      </c>
      <c r="D37" s="130"/>
      <c r="E37" s="131"/>
      <c r="F37" s="129"/>
    </row>
    <row r="38" spans="1:6" ht="12.75">
      <c r="A38" s="128">
        <v>57</v>
      </c>
      <c r="B38" s="129" t="s">
        <v>198</v>
      </c>
      <c r="C38" s="130"/>
      <c r="D38" s="130"/>
      <c r="E38" s="131"/>
      <c r="F38" s="129"/>
    </row>
    <row r="39" spans="1:6" ht="12.75">
      <c r="A39" s="128">
        <v>58</v>
      </c>
      <c r="B39" s="129" t="s">
        <v>199</v>
      </c>
      <c r="C39" s="130"/>
      <c r="D39" s="130"/>
      <c r="E39" s="131"/>
      <c r="F39" s="129"/>
    </row>
    <row r="40" spans="1:6" ht="12.75">
      <c r="A40" s="128">
        <v>59</v>
      </c>
      <c r="B40" s="129" t="s">
        <v>200</v>
      </c>
      <c r="C40" s="130"/>
      <c r="D40" s="130"/>
      <c r="E40" s="131"/>
      <c r="F40" s="129"/>
    </row>
    <row r="41" spans="1:6" ht="12.75">
      <c r="A41" s="139"/>
      <c r="B41" s="133" t="s">
        <v>142</v>
      </c>
      <c r="C41" s="134">
        <f>SUM(C18:C40)</f>
        <v>17489495</v>
      </c>
      <c r="D41" s="134">
        <v>4089304</v>
      </c>
      <c r="E41" s="134">
        <v>4089304</v>
      </c>
      <c r="F41" s="135">
        <f>SUM(F17:F25,F31:F34,F37:F40)</f>
        <v>0</v>
      </c>
    </row>
    <row r="42" spans="1:6" ht="12.75">
      <c r="A42" s="136"/>
      <c r="B42" s="140"/>
      <c r="C42" s="130"/>
      <c r="D42" s="130"/>
      <c r="E42" s="131"/>
      <c r="F42" s="131">
        <v>0</v>
      </c>
    </row>
    <row r="43" spans="1:6" ht="12.75">
      <c r="A43" s="139"/>
      <c r="B43" s="133" t="s">
        <v>143</v>
      </c>
      <c r="C43" s="134">
        <f>C16-C41</f>
        <v>4695005</v>
      </c>
      <c r="D43" s="134">
        <v>10551696</v>
      </c>
      <c r="E43" s="134">
        <f>E16-E41</f>
        <v>10551661</v>
      </c>
      <c r="F43" s="135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40" sqref="H40"/>
    </sheetView>
  </sheetViews>
  <sheetFormatPr defaultColWidth="9.140625" defaultRowHeight="12.75"/>
  <cols>
    <col min="2" max="2" width="20.57421875" style="0" customWidth="1"/>
    <col min="3" max="3" width="10.140625" style="0" bestFit="1" customWidth="1"/>
  </cols>
  <sheetData>
    <row r="1" spans="3:8" ht="12.75">
      <c r="C1" s="199" t="s">
        <v>86</v>
      </c>
      <c r="D1" s="199"/>
      <c r="E1" s="199"/>
      <c r="F1" s="199"/>
      <c r="G1" s="199"/>
      <c r="H1" s="199"/>
    </row>
    <row r="3" spans="1:8" ht="12.75">
      <c r="A3" s="132" t="s">
        <v>130</v>
      </c>
      <c r="B3" s="121"/>
      <c r="C3" s="149">
        <v>841126</v>
      </c>
      <c r="D3" s="149">
        <v>841126</v>
      </c>
      <c r="E3" s="149">
        <v>841126</v>
      </c>
      <c r="F3" s="149">
        <v>841126</v>
      </c>
      <c r="G3" s="149">
        <v>841126</v>
      </c>
      <c r="H3" s="149"/>
    </row>
    <row r="4" spans="1:8" ht="63.75">
      <c r="A4" s="124" t="s">
        <v>131</v>
      </c>
      <c r="B4" s="125" t="s">
        <v>132</v>
      </c>
      <c r="C4" s="144" t="s">
        <v>111</v>
      </c>
      <c r="D4" s="144" t="s">
        <v>113</v>
      </c>
      <c r="E4" s="144" t="s">
        <v>112</v>
      </c>
      <c r="F4" s="144" t="s">
        <v>114</v>
      </c>
      <c r="G4" s="144" t="s">
        <v>87</v>
      </c>
      <c r="H4" s="144"/>
    </row>
    <row r="5" spans="1:8" ht="12.75">
      <c r="A5" s="128">
        <v>29</v>
      </c>
      <c r="B5" s="129" t="s">
        <v>178</v>
      </c>
      <c r="C5" s="150"/>
      <c r="D5" s="150"/>
      <c r="E5" s="150"/>
      <c r="F5" s="150"/>
      <c r="G5" s="150"/>
      <c r="H5" s="150"/>
    </row>
    <row r="6" spans="1:8" ht="12.75">
      <c r="A6" s="128">
        <v>45</v>
      </c>
      <c r="B6" s="129" t="s">
        <v>432</v>
      </c>
      <c r="C6" s="150"/>
      <c r="D6" s="150"/>
      <c r="E6" s="150"/>
      <c r="F6" s="150"/>
      <c r="G6" s="150"/>
      <c r="H6" s="150"/>
    </row>
    <row r="7" spans="1:8" ht="12.75">
      <c r="A7" s="128">
        <v>46</v>
      </c>
      <c r="B7" s="129" t="s">
        <v>179</v>
      </c>
      <c r="C7" s="150">
        <v>14641000</v>
      </c>
      <c r="D7" s="150"/>
      <c r="E7" s="150"/>
      <c r="F7" s="150"/>
      <c r="G7" s="150"/>
      <c r="H7" s="150"/>
    </row>
    <row r="8" spans="1:8" ht="12.75">
      <c r="A8" s="128">
        <v>47</v>
      </c>
      <c r="B8" s="129" t="s">
        <v>180</v>
      </c>
      <c r="C8" s="150"/>
      <c r="D8" s="150"/>
      <c r="E8" s="150"/>
      <c r="F8" s="150"/>
      <c r="G8" s="150"/>
      <c r="H8" s="150"/>
    </row>
    <row r="9" spans="1:8" ht="12.75">
      <c r="A9" s="128">
        <v>91</v>
      </c>
      <c r="B9" s="129" t="s">
        <v>181</v>
      </c>
      <c r="C9" s="150"/>
      <c r="D9" s="150"/>
      <c r="E9" s="150"/>
      <c r="F9" s="150"/>
      <c r="G9" s="150"/>
      <c r="H9" s="150"/>
    </row>
    <row r="10" spans="1:8" ht="12.75">
      <c r="A10" s="128">
        <v>92</v>
      </c>
      <c r="B10" s="129" t="s">
        <v>182</v>
      </c>
      <c r="C10" s="150"/>
      <c r="D10" s="150"/>
      <c r="E10" s="150"/>
      <c r="F10" s="150"/>
      <c r="G10" s="150"/>
      <c r="H10" s="150"/>
    </row>
    <row r="11" spans="1:8" ht="12.75">
      <c r="A11" s="128">
        <v>93</v>
      </c>
      <c r="B11" s="129" t="s">
        <v>183</v>
      </c>
      <c r="C11" s="150"/>
      <c r="D11" s="150"/>
      <c r="E11" s="150"/>
      <c r="F11" s="150"/>
      <c r="G11" s="150"/>
      <c r="H11" s="150"/>
    </row>
    <row r="12" spans="1:8" ht="12.75">
      <c r="A12" s="128">
        <v>94</v>
      </c>
      <c r="B12" s="129" t="s">
        <v>184</v>
      </c>
      <c r="C12" s="150"/>
      <c r="D12" s="150"/>
      <c r="E12" s="150"/>
      <c r="F12" s="150"/>
      <c r="G12" s="150"/>
      <c r="H12" s="150"/>
    </row>
    <row r="13" spans="1:8" ht="12.75">
      <c r="A13" s="128">
        <v>98</v>
      </c>
      <c r="B13" s="129" t="s">
        <v>221</v>
      </c>
      <c r="C13" s="150"/>
      <c r="D13" s="150"/>
      <c r="E13" s="150"/>
      <c r="F13" s="150"/>
      <c r="G13" s="150"/>
      <c r="H13" s="150"/>
    </row>
    <row r="14" spans="1:8" ht="12.75">
      <c r="A14" s="132"/>
      <c r="B14" s="133" t="s">
        <v>141</v>
      </c>
      <c r="C14" s="141">
        <f>SUM(C7:C13)</f>
        <v>14641000</v>
      </c>
      <c r="D14" s="141">
        <f>SUM(D7:D13)</f>
        <v>0</v>
      </c>
      <c r="E14" s="141">
        <f>SUM(E7:E13)</f>
        <v>0</v>
      </c>
      <c r="F14" s="141">
        <f>SUM(F7:F13)</f>
        <v>0</v>
      </c>
      <c r="G14" s="141">
        <f>SUM(G7:G13)</f>
        <v>0</v>
      </c>
      <c r="H14" s="141"/>
    </row>
    <row r="15" spans="1:8" ht="12.75">
      <c r="A15" s="136">
        <v>11</v>
      </c>
      <c r="B15" s="137" t="s">
        <v>185</v>
      </c>
      <c r="C15" s="151"/>
      <c r="D15" s="151"/>
      <c r="E15" s="151"/>
      <c r="F15" s="151"/>
      <c r="G15" s="151"/>
      <c r="H15" s="151"/>
    </row>
    <row r="16" spans="1:8" ht="12.75">
      <c r="A16" s="136">
        <v>12</v>
      </c>
      <c r="B16" s="137" t="s">
        <v>186</v>
      </c>
      <c r="C16" s="150">
        <v>3295443</v>
      </c>
      <c r="D16" s="150"/>
      <c r="E16" s="150"/>
      <c r="F16" s="150"/>
      <c r="G16" s="150"/>
      <c r="H16" s="150"/>
    </row>
    <row r="17" spans="1:8" ht="12.75">
      <c r="A17" s="136">
        <v>13</v>
      </c>
      <c r="B17" s="137" t="s">
        <v>187</v>
      </c>
      <c r="C17" s="150"/>
      <c r="D17" s="150"/>
      <c r="E17" s="150"/>
      <c r="F17" s="150"/>
      <c r="G17" s="150"/>
      <c r="H17" s="150"/>
    </row>
    <row r="18" spans="1:8" ht="12.75">
      <c r="A18" s="136">
        <v>17</v>
      </c>
      <c r="B18" s="137" t="s">
        <v>188</v>
      </c>
      <c r="C18" s="150"/>
      <c r="D18" s="150"/>
      <c r="E18" s="150"/>
      <c r="F18" s="150"/>
      <c r="G18" s="150"/>
      <c r="H18" s="150"/>
    </row>
    <row r="19" spans="1:8" ht="12.75">
      <c r="A19" s="136">
        <v>18</v>
      </c>
      <c r="B19" s="137" t="s">
        <v>189</v>
      </c>
      <c r="C19" s="150">
        <v>793861</v>
      </c>
      <c r="D19" s="150"/>
      <c r="E19" s="150"/>
      <c r="F19" s="150"/>
      <c r="G19" s="150"/>
      <c r="H19" s="150"/>
    </row>
    <row r="20" spans="1:8" ht="12.75">
      <c r="A20" s="128">
        <v>37</v>
      </c>
      <c r="B20" s="129" t="s">
        <v>190</v>
      </c>
      <c r="C20" s="150"/>
      <c r="D20" s="150"/>
      <c r="E20" s="150"/>
      <c r="F20" s="150"/>
      <c r="G20" s="150"/>
      <c r="H20" s="150"/>
    </row>
    <row r="21" spans="1:8" ht="12.75">
      <c r="A21" s="128">
        <v>38</v>
      </c>
      <c r="B21" s="129" t="s">
        <v>191</v>
      </c>
      <c r="C21" s="150"/>
      <c r="D21" s="150"/>
      <c r="E21" s="150"/>
      <c r="F21" s="150"/>
      <c r="G21" s="150"/>
      <c r="H21" s="150"/>
    </row>
    <row r="22" spans="1:8" ht="12.75">
      <c r="A22" s="128">
        <v>45</v>
      </c>
      <c r="B22" s="129" t="s">
        <v>459</v>
      </c>
      <c r="C22" s="150"/>
      <c r="D22" s="150"/>
      <c r="E22" s="150"/>
      <c r="F22" s="150"/>
      <c r="G22" s="150"/>
      <c r="H22" s="150"/>
    </row>
    <row r="23" spans="1:8" ht="12.75">
      <c r="A23" s="128">
        <v>51</v>
      </c>
      <c r="B23" s="129" t="s">
        <v>192</v>
      </c>
      <c r="C23" s="150"/>
      <c r="D23" s="150"/>
      <c r="E23" s="150"/>
      <c r="F23" s="150"/>
      <c r="G23" s="150"/>
      <c r="H23" s="150"/>
    </row>
    <row r="24" spans="1:8" ht="12.75">
      <c r="A24" s="128">
        <v>511</v>
      </c>
      <c r="B24" s="138" t="s">
        <v>201</v>
      </c>
      <c r="C24" s="150"/>
      <c r="D24" s="150"/>
      <c r="E24" s="150"/>
      <c r="F24" s="150"/>
      <c r="G24" s="150"/>
      <c r="H24" s="150"/>
    </row>
    <row r="25" spans="1:8" ht="12.75">
      <c r="A25" s="128">
        <v>512</v>
      </c>
      <c r="B25" s="138" t="s">
        <v>202</v>
      </c>
      <c r="C25" s="150"/>
      <c r="D25" s="150"/>
      <c r="E25" s="150"/>
      <c r="F25" s="150"/>
      <c r="G25" s="150"/>
      <c r="H25" s="150"/>
    </row>
    <row r="26" spans="1:8" ht="12.75">
      <c r="A26" s="128">
        <v>513</v>
      </c>
      <c r="B26" s="138" t="s">
        <v>438</v>
      </c>
      <c r="C26" s="150"/>
      <c r="D26" s="150"/>
      <c r="E26" s="150"/>
      <c r="F26" s="150"/>
      <c r="G26" s="150"/>
      <c r="H26" s="150"/>
    </row>
    <row r="27" spans="1:8" ht="12.75">
      <c r="A27" s="128">
        <v>514</v>
      </c>
      <c r="B27" s="138" t="s">
        <v>204</v>
      </c>
      <c r="C27" s="150"/>
      <c r="D27" s="150"/>
      <c r="E27" s="150"/>
      <c r="F27" s="150"/>
      <c r="G27" s="150"/>
      <c r="H27" s="150"/>
    </row>
    <row r="28" spans="1:8" ht="12.75">
      <c r="A28" s="128">
        <v>516</v>
      </c>
      <c r="B28" s="138" t="s">
        <v>205</v>
      </c>
      <c r="C28" s="150"/>
      <c r="D28" s="150"/>
      <c r="E28" s="150"/>
      <c r="F28" s="150"/>
      <c r="G28" s="150"/>
      <c r="H28" s="150"/>
    </row>
    <row r="29" spans="1:8" ht="12.75">
      <c r="A29" s="128">
        <v>52</v>
      </c>
      <c r="B29" s="129" t="s">
        <v>193</v>
      </c>
      <c r="C29" s="150"/>
      <c r="D29" s="150"/>
      <c r="E29" s="150"/>
      <c r="F29" s="150"/>
      <c r="G29" s="150"/>
      <c r="H29" s="150"/>
    </row>
    <row r="30" spans="1:8" ht="12.75">
      <c r="A30" s="128">
        <v>53</v>
      </c>
      <c r="B30" s="129" t="s">
        <v>194</v>
      </c>
      <c r="C30" s="150"/>
      <c r="D30" s="150"/>
      <c r="E30" s="150"/>
      <c r="F30" s="150"/>
      <c r="G30" s="150"/>
      <c r="H30" s="150"/>
    </row>
    <row r="31" spans="1:8" ht="12.75">
      <c r="A31" s="128">
        <v>54</v>
      </c>
      <c r="B31" s="129" t="s">
        <v>195</v>
      </c>
      <c r="C31" s="150"/>
      <c r="D31" s="150"/>
      <c r="E31" s="150"/>
      <c r="F31" s="150"/>
      <c r="G31" s="150"/>
      <c r="H31" s="150"/>
    </row>
    <row r="32" spans="1:8" ht="12.75">
      <c r="A32" s="128">
        <v>55</v>
      </c>
      <c r="B32" s="129" t="s">
        <v>196</v>
      </c>
      <c r="C32" s="150"/>
      <c r="D32" s="150"/>
      <c r="E32" s="150"/>
      <c r="F32" s="150"/>
      <c r="G32" s="150"/>
      <c r="H32" s="150"/>
    </row>
    <row r="33" spans="1:8" ht="12.75">
      <c r="A33" s="128">
        <v>55224</v>
      </c>
      <c r="B33" s="138" t="s">
        <v>210</v>
      </c>
      <c r="C33" s="150"/>
      <c r="D33" s="150"/>
      <c r="E33" s="150"/>
      <c r="F33" s="150"/>
      <c r="G33" s="150"/>
      <c r="H33" s="150"/>
    </row>
    <row r="34" spans="1:8" ht="12.75">
      <c r="A34" s="128">
        <v>55225</v>
      </c>
      <c r="B34" s="138" t="s">
        <v>211</v>
      </c>
      <c r="C34" s="150"/>
      <c r="D34" s="150"/>
      <c r="E34" s="150"/>
      <c r="F34" s="150"/>
      <c r="G34" s="150"/>
      <c r="H34" s="150"/>
    </row>
    <row r="35" spans="1:8" ht="12.75">
      <c r="A35" s="128">
        <v>56</v>
      </c>
      <c r="B35" s="129" t="s">
        <v>197</v>
      </c>
      <c r="C35" s="150"/>
      <c r="D35" s="150"/>
      <c r="E35" s="150"/>
      <c r="F35" s="150"/>
      <c r="G35" s="150"/>
      <c r="H35" s="150"/>
    </row>
    <row r="36" spans="1:8" ht="12.75">
      <c r="A36" s="128">
        <v>57</v>
      </c>
      <c r="B36" s="129" t="s">
        <v>198</v>
      </c>
      <c r="C36" s="150"/>
      <c r="D36" s="150"/>
      <c r="E36" s="150"/>
      <c r="F36" s="150"/>
      <c r="G36" s="150"/>
      <c r="H36" s="150"/>
    </row>
    <row r="37" spans="1:8" ht="12.75">
      <c r="A37" s="128">
        <v>58</v>
      </c>
      <c r="B37" s="129" t="s">
        <v>199</v>
      </c>
      <c r="C37" s="150"/>
      <c r="D37" s="150"/>
      <c r="E37" s="150"/>
      <c r="F37" s="150"/>
      <c r="G37" s="150"/>
      <c r="H37" s="150"/>
    </row>
    <row r="38" spans="1:8" ht="12.75">
      <c r="A38" s="128">
        <v>59</v>
      </c>
      <c r="B38" s="129" t="s">
        <v>200</v>
      </c>
      <c r="C38" s="150"/>
      <c r="D38" s="150"/>
      <c r="E38" s="150"/>
      <c r="F38" s="150"/>
      <c r="G38" s="150"/>
      <c r="H38" s="150"/>
    </row>
    <row r="39" spans="1:8" ht="12.75">
      <c r="A39" s="139"/>
      <c r="B39" s="133" t="s">
        <v>142</v>
      </c>
      <c r="C39" s="141">
        <v>4089304</v>
      </c>
      <c r="D39" s="141"/>
      <c r="E39" s="141"/>
      <c r="F39" s="141"/>
      <c r="G39" s="141"/>
      <c r="H39" s="141"/>
    </row>
    <row r="40" spans="1:8" ht="12.75">
      <c r="A40" s="136"/>
      <c r="B40" s="140"/>
      <c r="C40" s="152"/>
      <c r="D40" s="152"/>
      <c r="E40" s="152"/>
      <c r="F40" s="152"/>
      <c r="G40" s="153"/>
      <c r="H40" s="153"/>
    </row>
    <row r="41" spans="1:8" ht="12.75">
      <c r="A41" s="139"/>
      <c r="B41" s="133" t="s">
        <v>143</v>
      </c>
      <c r="C41" s="141">
        <f aca="true" t="shared" si="0" ref="C41:H41">C14-C39</f>
        <v>10551696</v>
      </c>
      <c r="D41" s="141">
        <f t="shared" si="0"/>
        <v>0</v>
      </c>
      <c r="E41" s="141">
        <f t="shared" si="0"/>
        <v>0</v>
      </c>
      <c r="F41" s="141">
        <f t="shared" si="0"/>
        <v>0</v>
      </c>
      <c r="G41" s="141">
        <f t="shared" si="0"/>
        <v>0</v>
      </c>
      <c r="H41" s="141">
        <f t="shared" si="0"/>
        <v>0</v>
      </c>
    </row>
  </sheetData>
  <sheetProtection/>
  <mergeCells count="1">
    <mergeCell ref="C1:H1"/>
  </mergeCells>
  <printOptions/>
  <pageMargins left="3.59" right="0.75" top="1" bottom="1" header="0.5" footer="0.5"/>
  <pageSetup horizontalDpi="600" verticalDpi="600" orientation="landscape" paperSize="9" scale="75" r:id="rId1"/>
  <headerFooter alignWithMargins="0">
    <oddHeader>&amp;C2011. évi költségvetés
A BEVÉTELEK ÉS A KIADÁSOK SZAKFELADATONKÉNT&amp;R7/a. 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K50" sqref="K50"/>
    </sheetView>
  </sheetViews>
  <sheetFormatPr defaultColWidth="9.140625" defaultRowHeight="12.75"/>
  <cols>
    <col min="2" max="2" width="20.7109375" style="0" bestFit="1" customWidth="1"/>
    <col min="3" max="3" width="11.140625" style="0" bestFit="1" customWidth="1"/>
    <col min="4" max="4" width="10.421875" style="0" customWidth="1"/>
    <col min="5" max="5" width="11.7109375" style="0" customWidth="1"/>
    <col min="6" max="6" width="10.57421875" style="0" customWidth="1"/>
  </cols>
  <sheetData>
    <row r="1" spans="5:6" ht="12.75">
      <c r="E1" s="198" t="s">
        <v>401</v>
      </c>
      <c r="F1" s="198"/>
    </row>
    <row r="3" spans="1:6" ht="12.75">
      <c r="A3" s="199" t="s">
        <v>400</v>
      </c>
      <c r="B3" s="199"/>
      <c r="C3" s="199"/>
      <c r="D3" s="199"/>
      <c r="E3" s="199"/>
      <c r="F3" s="199"/>
    </row>
    <row r="5" spans="1:6" ht="12.75">
      <c r="A5" s="121"/>
      <c r="B5" s="121"/>
      <c r="C5" s="122"/>
      <c r="D5" s="122"/>
      <c r="E5" s="122"/>
      <c r="F5" s="123" t="s">
        <v>252</v>
      </c>
    </row>
    <row r="6" spans="1:6" ht="25.5">
      <c r="A6" s="124" t="s">
        <v>131</v>
      </c>
      <c r="B6" s="125" t="s">
        <v>228</v>
      </c>
      <c r="C6" s="126" t="s">
        <v>255</v>
      </c>
      <c r="D6" s="127" t="s">
        <v>370</v>
      </c>
      <c r="E6" s="127" t="s">
        <v>448</v>
      </c>
      <c r="F6" s="127"/>
    </row>
    <row r="7" spans="1:6" ht="12.75">
      <c r="A7" s="128">
        <v>29</v>
      </c>
      <c r="B7" s="129" t="s">
        <v>178</v>
      </c>
      <c r="C7" s="130"/>
      <c r="D7" s="130"/>
      <c r="E7" s="131"/>
      <c r="F7" s="129"/>
    </row>
    <row r="8" spans="1:6" ht="12.75">
      <c r="A8" s="128">
        <v>45</v>
      </c>
      <c r="B8" s="129" t="s">
        <v>460</v>
      </c>
      <c r="C8" s="130"/>
      <c r="D8" s="130"/>
      <c r="E8" s="131"/>
      <c r="F8" s="129"/>
    </row>
    <row r="9" spans="1:6" ht="12.75">
      <c r="A9" s="128">
        <v>46</v>
      </c>
      <c r="B9" s="129" t="s">
        <v>179</v>
      </c>
      <c r="C9" s="130">
        <v>1235000</v>
      </c>
      <c r="D9" s="130">
        <v>1608356</v>
      </c>
      <c r="E9" s="130">
        <v>1608356</v>
      </c>
      <c r="F9" s="129"/>
    </row>
    <row r="10" spans="1:6" ht="12.75">
      <c r="A10" s="128">
        <v>47</v>
      </c>
      <c r="B10" s="129" t="s">
        <v>180</v>
      </c>
      <c r="C10" s="130">
        <v>0</v>
      </c>
      <c r="D10" s="130"/>
      <c r="E10" s="131"/>
      <c r="F10" s="129"/>
    </row>
    <row r="11" spans="1:6" ht="12.75">
      <c r="A11" s="128">
        <v>91</v>
      </c>
      <c r="B11" s="129" t="s">
        <v>181</v>
      </c>
      <c r="C11" s="130"/>
      <c r="D11" s="130"/>
      <c r="E11" s="131"/>
      <c r="F11" s="129"/>
    </row>
    <row r="12" spans="1:6" ht="12.75">
      <c r="A12" s="128">
        <v>92</v>
      </c>
      <c r="B12" s="129" t="s">
        <v>182</v>
      </c>
      <c r="C12" s="130"/>
      <c r="D12" s="130"/>
      <c r="E12" s="131"/>
      <c r="F12" s="129"/>
    </row>
    <row r="13" spans="1:6" ht="12.75">
      <c r="A13" s="128">
        <v>93</v>
      </c>
      <c r="B13" s="129" t="s">
        <v>183</v>
      </c>
      <c r="C13" s="130">
        <v>0</v>
      </c>
      <c r="D13" s="130"/>
      <c r="E13" s="131"/>
      <c r="F13" s="129"/>
    </row>
    <row r="14" spans="1:6" ht="12.75">
      <c r="A14" s="128">
        <v>94</v>
      </c>
      <c r="B14" s="129" t="s">
        <v>184</v>
      </c>
      <c r="C14" s="130"/>
      <c r="D14" s="130"/>
      <c r="E14" s="131"/>
      <c r="F14" s="129"/>
    </row>
    <row r="15" spans="1:6" ht="12.75">
      <c r="A15" s="128">
        <v>48</v>
      </c>
      <c r="B15" s="129" t="s">
        <v>221</v>
      </c>
      <c r="C15" s="130"/>
      <c r="D15" s="130"/>
      <c r="E15" s="131"/>
      <c r="F15" s="129"/>
    </row>
    <row r="16" spans="1:6" ht="12.75">
      <c r="A16" s="132"/>
      <c r="B16" s="133" t="s">
        <v>141</v>
      </c>
      <c r="C16" s="134">
        <f>SUM(C9:C15)</f>
        <v>1235000</v>
      </c>
      <c r="D16" s="134">
        <f>SUM(D9:D15)</f>
        <v>1608356</v>
      </c>
      <c r="E16" s="134">
        <f>SUM(E9:E15)</f>
        <v>1608356</v>
      </c>
      <c r="F16" s="135">
        <f>SUM(F7:F15)</f>
        <v>0</v>
      </c>
    </row>
    <row r="17" spans="1:6" ht="12.75">
      <c r="A17" s="136">
        <v>11</v>
      </c>
      <c r="B17" s="137" t="s">
        <v>185</v>
      </c>
      <c r="C17" s="130"/>
      <c r="D17" s="130"/>
      <c r="E17" s="131"/>
      <c r="F17" s="129"/>
    </row>
    <row r="18" spans="1:6" ht="12.75">
      <c r="A18" s="136">
        <v>12</v>
      </c>
      <c r="B18" s="137" t="s">
        <v>186</v>
      </c>
      <c r="C18" s="130"/>
      <c r="D18" s="130"/>
      <c r="E18" s="131"/>
      <c r="F18" s="129"/>
    </row>
    <row r="19" spans="1:6" ht="12.75">
      <c r="A19" s="136">
        <v>13</v>
      </c>
      <c r="B19" s="137" t="s">
        <v>187</v>
      </c>
      <c r="C19" s="130"/>
      <c r="D19" s="130"/>
      <c r="E19" s="131"/>
      <c r="F19" s="129"/>
    </row>
    <row r="20" spans="1:6" ht="12.75">
      <c r="A20" s="136">
        <v>17</v>
      </c>
      <c r="B20" s="137" t="s">
        <v>188</v>
      </c>
      <c r="C20" s="130"/>
      <c r="D20" s="130"/>
      <c r="E20" s="131"/>
      <c r="F20" s="129"/>
    </row>
    <row r="21" spans="1:6" ht="12.75">
      <c r="A21" s="136">
        <v>18</v>
      </c>
      <c r="B21" s="137" t="s">
        <v>189</v>
      </c>
      <c r="C21" s="130"/>
      <c r="D21" s="130"/>
      <c r="E21" s="131"/>
      <c r="F21" s="129"/>
    </row>
    <row r="22" spans="1:6" ht="12.75">
      <c r="A22" s="128">
        <v>37</v>
      </c>
      <c r="B22" s="129" t="s">
        <v>190</v>
      </c>
      <c r="C22" s="130"/>
      <c r="D22" s="130">
        <v>130000</v>
      </c>
      <c r="E22" s="130">
        <v>130000</v>
      </c>
      <c r="F22" s="129"/>
    </row>
    <row r="23" spans="1:6" ht="12.75">
      <c r="A23" s="128">
        <v>38</v>
      </c>
      <c r="B23" s="129" t="s">
        <v>191</v>
      </c>
      <c r="C23" s="130">
        <v>35000</v>
      </c>
      <c r="D23" s="130">
        <v>144340</v>
      </c>
      <c r="E23" s="130">
        <v>144340</v>
      </c>
      <c r="F23" s="129"/>
    </row>
    <row r="24" spans="1:6" ht="12.75">
      <c r="A24" s="128">
        <v>45</v>
      </c>
      <c r="B24" s="129" t="s">
        <v>459</v>
      </c>
      <c r="C24" s="130"/>
      <c r="D24" s="130"/>
      <c r="E24" s="131"/>
      <c r="F24" s="129"/>
    </row>
    <row r="25" spans="1:6" ht="12.75">
      <c r="A25" s="128">
        <v>51</v>
      </c>
      <c r="B25" s="129" t="s">
        <v>192</v>
      </c>
      <c r="C25" s="130"/>
      <c r="D25" s="130"/>
      <c r="E25" s="131"/>
      <c r="F25" s="129"/>
    </row>
    <row r="26" spans="1:6" ht="12.75">
      <c r="A26" s="128">
        <v>511</v>
      </c>
      <c r="B26" s="138" t="s">
        <v>201</v>
      </c>
      <c r="C26" s="130"/>
      <c r="D26" s="130"/>
      <c r="E26" s="131"/>
      <c r="F26" s="129"/>
    </row>
    <row r="27" spans="1:6" ht="12.75">
      <c r="A27" s="128">
        <v>512</v>
      </c>
      <c r="B27" s="138" t="s">
        <v>202</v>
      </c>
      <c r="C27" s="130"/>
      <c r="D27" s="130"/>
      <c r="E27" s="131"/>
      <c r="F27" s="129"/>
    </row>
    <row r="28" spans="1:6" ht="12.75">
      <c r="A28" s="128">
        <v>513</v>
      </c>
      <c r="B28" s="138" t="s">
        <v>438</v>
      </c>
      <c r="C28" s="130"/>
      <c r="D28" s="130"/>
      <c r="E28" s="131"/>
      <c r="F28" s="129"/>
    </row>
    <row r="29" spans="1:6" ht="12.75">
      <c r="A29" s="128">
        <v>514</v>
      </c>
      <c r="B29" s="138" t="s">
        <v>204</v>
      </c>
      <c r="C29" s="130"/>
      <c r="D29" s="130"/>
      <c r="E29" s="131"/>
      <c r="F29" s="129"/>
    </row>
    <row r="30" spans="1:6" ht="12.75">
      <c r="A30" s="128">
        <v>516</v>
      </c>
      <c r="B30" s="138" t="s">
        <v>205</v>
      </c>
      <c r="C30" s="130"/>
      <c r="D30" s="130"/>
      <c r="E30" s="131"/>
      <c r="F30" s="129"/>
    </row>
    <row r="31" spans="1:6" ht="12.75">
      <c r="A31" s="128">
        <v>52</v>
      </c>
      <c r="B31" s="129" t="s">
        <v>193</v>
      </c>
      <c r="C31" s="130"/>
      <c r="D31" s="130"/>
      <c r="E31" s="131"/>
      <c r="F31" s="129"/>
    </row>
    <row r="32" spans="1:6" ht="12.75">
      <c r="A32" s="128">
        <v>53</v>
      </c>
      <c r="B32" s="129" t="s">
        <v>194</v>
      </c>
      <c r="C32" s="130"/>
      <c r="D32" s="130"/>
      <c r="E32" s="131"/>
      <c r="F32" s="129"/>
    </row>
    <row r="33" spans="1:6" ht="12.75">
      <c r="A33" s="128">
        <v>54</v>
      </c>
      <c r="B33" s="129" t="s">
        <v>195</v>
      </c>
      <c r="C33" s="130">
        <v>130000</v>
      </c>
      <c r="D33" s="130">
        <v>358326</v>
      </c>
      <c r="E33" s="130">
        <v>358326</v>
      </c>
      <c r="F33" s="129"/>
    </row>
    <row r="34" spans="1:6" ht="12.75">
      <c r="A34" s="128">
        <v>55</v>
      </c>
      <c r="B34" s="129" t="s">
        <v>196</v>
      </c>
      <c r="C34" s="130">
        <v>550000</v>
      </c>
      <c r="D34" s="130">
        <v>57616</v>
      </c>
      <c r="E34" s="130">
        <v>57616</v>
      </c>
      <c r="F34" s="129"/>
    </row>
    <row r="35" spans="1:6" ht="12.75">
      <c r="A35" s="128">
        <v>55224</v>
      </c>
      <c r="B35" s="138" t="s">
        <v>210</v>
      </c>
      <c r="C35" s="130"/>
      <c r="D35" s="130"/>
      <c r="E35" s="131"/>
      <c r="F35" s="129"/>
    </row>
    <row r="36" spans="1:6" ht="12.75">
      <c r="A36" s="128">
        <v>55225</v>
      </c>
      <c r="B36" s="138" t="s">
        <v>211</v>
      </c>
      <c r="C36" s="130"/>
      <c r="D36" s="130"/>
      <c r="E36" s="131"/>
      <c r="F36" s="129"/>
    </row>
    <row r="37" spans="1:6" ht="12.75">
      <c r="A37" s="128">
        <v>56</v>
      </c>
      <c r="B37" s="129" t="s">
        <v>197</v>
      </c>
      <c r="C37" s="130">
        <v>400000</v>
      </c>
      <c r="D37" s="130">
        <v>486088</v>
      </c>
      <c r="E37" s="130">
        <v>486088</v>
      </c>
      <c r="F37" s="129"/>
    </row>
    <row r="38" spans="1:6" ht="12.75">
      <c r="A38" s="128">
        <v>57</v>
      </c>
      <c r="B38" s="129" t="s">
        <v>198</v>
      </c>
      <c r="C38" s="130">
        <v>120000</v>
      </c>
      <c r="D38" s="130">
        <v>38460</v>
      </c>
      <c r="E38" s="130">
        <v>38460</v>
      </c>
      <c r="F38" s="129"/>
    </row>
    <row r="39" spans="1:6" ht="12.75">
      <c r="A39" s="128">
        <v>58</v>
      </c>
      <c r="B39" s="129" t="s">
        <v>199</v>
      </c>
      <c r="C39" s="130"/>
      <c r="D39" s="130"/>
      <c r="E39" s="131"/>
      <c r="F39" s="129"/>
    </row>
    <row r="40" spans="1:6" ht="12.75">
      <c r="A40" s="128">
        <v>59</v>
      </c>
      <c r="B40" s="129" t="s">
        <v>200</v>
      </c>
      <c r="C40" s="130"/>
      <c r="D40" s="130"/>
      <c r="E40" s="131"/>
      <c r="F40" s="129"/>
    </row>
    <row r="41" spans="1:6" ht="12.75">
      <c r="A41" s="139"/>
      <c r="B41" s="133" t="s">
        <v>142</v>
      </c>
      <c r="C41" s="134">
        <f>SUM(C18:C40)</f>
        <v>1235000</v>
      </c>
      <c r="D41" s="134">
        <f>SUM(D18:D40)</f>
        <v>1214830</v>
      </c>
      <c r="E41" s="134">
        <f>SUM(E18:E40)</f>
        <v>1214830</v>
      </c>
      <c r="F41" s="135">
        <f>SUM(F17:F25,F31:F34,F37:F40)</f>
        <v>0</v>
      </c>
    </row>
    <row r="42" spans="1:6" ht="12.75">
      <c r="A42" s="136"/>
      <c r="B42" s="140"/>
      <c r="C42" s="130"/>
      <c r="D42" s="130"/>
      <c r="E42" s="131"/>
      <c r="F42" s="131">
        <v>0</v>
      </c>
    </row>
    <row r="43" spans="1:6" ht="12.75">
      <c r="A43" s="139"/>
      <c r="B43" s="133" t="s">
        <v>143</v>
      </c>
      <c r="C43" s="134">
        <f>C16-C41</f>
        <v>0</v>
      </c>
      <c r="D43" s="134">
        <v>393526</v>
      </c>
      <c r="E43" s="134">
        <f>E16-E41</f>
        <v>393526</v>
      </c>
      <c r="F43" s="135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">
      <pane ySplit="2" topLeftCell="A126" activePane="bottomLeft" state="frozen"/>
      <selection pane="topLeft" activeCell="A1" sqref="A1"/>
      <selection pane="bottomLeft" activeCell="F151" sqref="F151"/>
    </sheetView>
  </sheetViews>
  <sheetFormatPr defaultColWidth="9.140625" defaultRowHeight="12.75"/>
  <cols>
    <col min="1" max="1" width="7.140625" style="0" customWidth="1"/>
    <col min="2" max="2" width="11.140625" style="0" customWidth="1"/>
    <col min="3" max="3" width="8.57421875" style="0" customWidth="1"/>
    <col min="4" max="4" width="28.28125" style="0" bestFit="1" customWidth="1"/>
    <col min="5" max="5" width="9.421875" style="0" bestFit="1" customWidth="1"/>
    <col min="6" max="6" width="8.421875" style="0" bestFit="1" customWidth="1"/>
  </cols>
  <sheetData>
    <row r="1" spans="1:7" ht="12.75" customHeight="1">
      <c r="A1" s="213" t="s">
        <v>226</v>
      </c>
      <c r="B1" s="213" t="s">
        <v>227</v>
      </c>
      <c r="C1" s="213" t="s">
        <v>265</v>
      </c>
      <c r="D1" s="213" t="s">
        <v>266</v>
      </c>
      <c r="E1" s="206" t="s">
        <v>356</v>
      </c>
      <c r="F1" s="207"/>
      <c r="G1" s="208"/>
    </row>
    <row r="2" spans="1:7" ht="51">
      <c r="A2" s="214"/>
      <c r="B2" s="214"/>
      <c r="C2" s="214"/>
      <c r="D2" s="214"/>
      <c r="E2" s="169" t="s">
        <v>267</v>
      </c>
      <c r="F2" s="169" t="s">
        <v>268</v>
      </c>
      <c r="G2" s="169" t="s">
        <v>350</v>
      </c>
    </row>
    <row r="4" spans="1:7" ht="12.75">
      <c r="A4" s="209" t="s">
        <v>119</v>
      </c>
      <c r="B4" s="210"/>
      <c r="C4" s="210"/>
      <c r="D4" s="210"/>
      <c r="E4" s="210"/>
      <c r="F4" s="210"/>
      <c r="G4" s="210"/>
    </row>
    <row r="5" spans="1:7" ht="12.75">
      <c r="A5" s="160" t="s">
        <v>270</v>
      </c>
      <c r="B5" s="51"/>
      <c r="C5" s="51"/>
      <c r="D5" s="51"/>
      <c r="E5" s="161"/>
      <c r="F5" s="162"/>
      <c r="G5" s="163"/>
    </row>
    <row r="6" spans="1:7" ht="12.75">
      <c r="A6" s="129" t="s">
        <v>120</v>
      </c>
      <c r="B6" s="129">
        <v>841127</v>
      </c>
      <c r="C6" s="164">
        <v>46427</v>
      </c>
      <c r="D6" s="129" t="s">
        <v>173</v>
      </c>
      <c r="E6" s="131">
        <v>0</v>
      </c>
      <c r="F6" s="131"/>
      <c r="G6" s="150"/>
    </row>
    <row r="7" spans="1:7" ht="12.75">
      <c r="A7" s="129" t="s">
        <v>120</v>
      </c>
      <c r="B7" s="129">
        <v>841127</v>
      </c>
      <c r="C7" s="164">
        <v>46425</v>
      </c>
      <c r="D7" s="129" t="s">
        <v>272</v>
      </c>
      <c r="E7" s="150">
        <v>400000</v>
      </c>
      <c r="F7" s="150">
        <v>770552</v>
      </c>
      <c r="G7" s="150">
        <v>770552</v>
      </c>
    </row>
    <row r="8" spans="1:7" ht="12.75">
      <c r="A8" s="129" t="s">
        <v>120</v>
      </c>
      <c r="B8" s="129">
        <v>841127</v>
      </c>
      <c r="C8" s="164" t="s">
        <v>273</v>
      </c>
      <c r="D8" s="129" t="s">
        <v>274</v>
      </c>
      <c r="E8" s="131">
        <v>0</v>
      </c>
      <c r="F8" s="131"/>
      <c r="G8" s="150"/>
    </row>
    <row r="9" spans="1:7" ht="12.75">
      <c r="A9" s="129" t="s">
        <v>120</v>
      </c>
      <c r="B9" s="129">
        <v>841127</v>
      </c>
      <c r="C9" s="129"/>
      <c r="D9" s="165" t="s">
        <v>271</v>
      </c>
      <c r="E9" s="130">
        <f>SUM(E6:E8)</f>
        <v>400000</v>
      </c>
      <c r="F9" s="130">
        <f>SUM(F6:F8)</f>
        <v>770552</v>
      </c>
      <c r="G9" s="130">
        <f>SUM(G6:G8)</f>
        <v>770552</v>
      </c>
    </row>
    <row r="10" spans="1:7" ht="12.75">
      <c r="A10" s="166" t="s">
        <v>275</v>
      </c>
      <c r="B10" s="129"/>
      <c r="C10" s="129"/>
      <c r="D10" s="129"/>
      <c r="E10" s="131"/>
      <c r="F10" s="131"/>
      <c r="G10" s="131"/>
    </row>
    <row r="11" spans="1:7" ht="12.75">
      <c r="A11" s="167">
        <v>110000</v>
      </c>
      <c r="B11" s="167">
        <v>841127</v>
      </c>
      <c r="C11" s="164">
        <v>13152</v>
      </c>
      <c r="D11" s="129" t="s">
        <v>121</v>
      </c>
      <c r="E11" s="150">
        <v>0</v>
      </c>
      <c r="F11" s="131"/>
      <c r="G11" s="150"/>
    </row>
    <row r="12" spans="1:7" ht="12.75">
      <c r="A12" s="167">
        <v>110000</v>
      </c>
      <c r="B12" s="167">
        <v>841127</v>
      </c>
      <c r="C12" s="164">
        <v>18212</v>
      </c>
      <c r="D12" s="129" t="s">
        <v>122</v>
      </c>
      <c r="E12" s="150">
        <v>0</v>
      </c>
      <c r="F12" s="131"/>
      <c r="G12" s="150"/>
    </row>
    <row r="13" spans="1:7" ht="12.75">
      <c r="A13" s="129" t="s">
        <v>120</v>
      </c>
      <c r="B13" s="167">
        <v>841127</v>
      </c>
      <c r="C13" s="164">
        <v>373251</v>
      </c>
      <c r="D13" s="129" t="s">
        <v>276</v>
      </c>
      <c r="E13" s="131"/>
      <c r="F13" s="131">
        <v>65000</v>
      </c>
      <c r="G13" s="131">
        <v>65000</v>
      </c>
    </row>
    <row r="14" spans="1:7" ht="12.75">
      <c r="A14" s="129" t="s">
        <v>120</v>
      </c>
      <c r="B14" s="167">
        <v>841127</v>
      </c>
      <c r="C14" s="164">
        <v>381241</v>
      </c>
      <c r="D14" s="129" t="s">
        <v>294</v>
      </c>
      <c r="E14" s="131"/>
      <c r="F14" s="131">
        <v>0</v>
      </c>
      <c r="G14" s="131">
        <v>0</v>
      </c>
    </row>
    <row r="15" spans="1:7" ht="12.75">
      <c r="A15" s="129" t="s">
        <v>120</v>
      </c>
      <c r="B15" s="167">
        <v>841127</v>
      </c>
      <c r="C15" s="164">
        <v>381251</v>
      </c>
      <c r="D15" s="129" t="s">
        <v>295</v>
      </c>
      <c r="E15" s="131"/>
      <c r="F15" s="131">
        <v>27460</v>
      </c>
      <c r="G15" s="131">
        <v>27460</v>
      </c>
    </row>
    <row r="16" spans="1:7" ht="12.75">
      <c r="A16" s="129" t="s">
        <v>120</v>
      </c>
      <c r="B16" s="167">
        <v>841127</v>
      </c>
      <c r="C16" s="164" t="s">
        <v>277</v>
      </c>
      <c r="D16" s="129" t="s">
        <v>278</v>
      </c>
      <c r="E16" s="131"/>
      <c r="F16" s="131"/>
      <c r="G16" s="131"/>
    </row>
    <row r="17" spans="1:7" ht="12.75">
      <c r="A17" s="129" t="s">
        <v>120</v>
      </c>
      <c r="B17" s="167">
        <v>841127</v>
      </c>
      <c r="C17" s="164" t="s">
        <v>124</v>
      </c>
      <c r="D17" s="129" t="s">
        <v>125</v>
      </c>
      <c r="E17" s="131"/>
      <c r="F17" s="131"/>
      <c r="G17" s="131"/>
    </row>
    <row r="18" spans="1:7" ht="12.75">
      <c r="A18" s="129" t="s">
        <v>120</v>
      </c>
      <c r="B18" s="167">
        <v>841127</v>
      </c>
      <c r="C18" s="164">
        <v>54421</v>
      </c>
      <c r="D18" s="129" t="s">
        <v>454</v>
      </c>
      <c r="E18" s="131"/>
      <c r="F18" s="131">
        <v>9523</v>
      </c>
      <c r="G18" s="131">
        <v>9523</v>
      </c>
    </row>
    <row r="19" spans="1:7" ht="12.75">
      <c r="A19" s="129" t="s">
        <v>120</v>
      </c>
      <c r="B19" s="167">
        <v>841127</v>
      </c>
      <c r="C19" s="164" t="s">
        <v>289</v>
      </c>
      <c r="D19" s="129" t="s">
        <v>290</v>
      </c>
      <c r="E19" s="131"/>
      <c r="F19" s="131"/>
      <c r="G19" s="131"/>
    </row>
    <row r="20" spans="1:7" ht="12.75">
      <c r="A20" s="129" t="s">
        <v>120</v>
      </c>
      <c r="B20" s="167">
        <v>841127</v>
      </c>
      <c r="C20" s="164" t="s">
        <v>292</v>
      </c>
      <c r="D20" s="129" t="s">
        <v>293</v>
      </c>
      <c r="E20" s="131"/>
      <c r="F20" s="131"/>
      <c r="G20" s="131"/>
    </row>
    <row r="21" spans="1:7" ht="12.75">
      <c r="A21" s="129" t="s">
        <v>120</v>
      </c>
      <c r="B21" s="167">
        <v>841127</v>
      </c>
      <c r="C21" s="164">
        <v>54923</v>
      </c>
      <c r="D21" s="129" t="s">
        <v>281</v>
      </c>
      <c r="E21" s="131">
        <v>50000</v>
      </c>
      <c r="F21" s="131">
        <v>211671</v>
      </c>
      <c r="G21" s="131">
        <v>211671</v>
      </c>
    </row>
    <row r="22" spans="1:7" ht="12.75">
      <c r="A22" s="129">
        <v>110000</v>
      </c>
      <c r="B22" s="167">
        <v>841127</v>
      </c>
      <c r="C22" s="164">
        <v>55221</v>
      </c>
      <c r="D22" s="129" t="s">
        <v>174</v>
      </c>
      <c r="E22" s="131"/>
      <c r="F22" s="131"/>
      <c r="G22" s="131"/>
    </row>
    <row r="23" spans="1:7" ht="12.75">
      <c r="A23" s="129">
        <v>110000</v>
      </c>
      <c r="B23" s="167">
        <v>841127</v>
      </c>
      <c r="C23" s="164">
        <v>55225</v>
      </c>
      <c r="D23" s="129" t="s">
        <v>175</v>
      </c>
      <c r="E23" s="131"/>
      <c r="F23" s="131"/>
      <c r="G23" s="131"/>
    </row>
    <row r="24" spans="1:7" ht="12.75">
      <c r="A24" s="129" t="s">
        <v>120</v>
      </c>
      <c r="B24" s="167">
        <v>841127</v>
      </c>
      <c r="C24" s="164" t="s">
        <v>282</v>
      </c>
      <c r="D24" s="129" t="s">
        <v>283</v>
      </c>
      <c r="E24" s="131"/>
      <c r="F24" s="131"/>
      <c r="G24" s="131"/>
    </row>
    <row r="25" spans="1:7" ht="12.75">
      <c r="A25" s="129" t="s">
        <v>120</v>
      </c>
      <c r="B25" s="167">
        <v>841127</v>
      </c>
      <c r="C25" s="164" t="s">
        <v>284</v>
      </c>
      <c r="D25" s="129" t="s">
        <v>285</v>
      </c>
      <c r="E25" s="131">
        <v>150000</v>
      </c>
      <c r="F25" s="131">
        <v>26610</v>
      </c>
      <c r="G25" s="131">
        <v>26610</v>
      </c>
    </row>
    <row r="26" spans="1:7" ht="12.75">
      <c r="A26" s="129" t="s">
        <v>120</v>
      </c>
      <c r="B26" s="167">
        <v>841127</v>
      </c>
      <c r="C26" s="164">
        <v>5612111</v>
      </c>
      <c r="D26" s="129" t="s">
        <v>127</v>
      </c>
      <c r="E26" s="131">
        <v>75000</v>
      </c>
      <c r="F26" s="131">
        <v>90501</v>
      </c>
      <c r="G26" s="131">
        <v>90501</v>
      </c>
    </row>
    <row r="27" spans="1:7" ht="12.75">
      <c r="A27" s="129" t="s">
        <v>120</v>
      </c>
      <c r="B27" s="167">
        <v>841127</v>
      </c>
      <c r="C27" s="164" t="s">
        <v>286</v>
      </c>
      <c r="D27" s="129" t="s">
        <v>287</v>
      </c>
      <c r="E27" s="131">
        <v>25000</v>
      </c>
      <c r="F27" s="131">
        <v>94765</v>
      </c>
      <c r="G27" s="131">
        <v>94765</v>
      </c>
    </row>
    <row r="28" spans="1:7" ht="12.75">
      <c r="A28" s="129" t="s">
        <v>120</v>
      </c>
      <c r="B28" s="167">
        <v>841127</v>
      </c>
      <c r="C28" s="164">
        <v>56221</v>
      </c>
      <c r="D28" s="129" t="s">
        <v>287</v>
      </c>
      <c r="E28" s="131"/>
      <c r="F28" s="131"/>
      <c r="G28" s="131"/>
    </row>
    <row r="29" spans="1:7" ht="12.75">
      <c r="A29" s="129">
        <v>110000</v>
      </c>
      <c r="B29" s="167">
        <v>841127</v>
      </c>
      <c r="C29" s="164">
        <v>5642</v>
      </c>
      <c r="D29" s="129" t="s">
        <v>176</v>
      </c>
      <c r="E29" s="131">
        <v>100000</v>
      </c>
      <c r="F29" s="131">
        <v>235000</v>
      </c>
      <c r="G29" s="131">
        <v>235000</v>
      </c>
    </row>
    <row r="30" spans="1:7" ht="12.75">
      <c r="A30" s="129">
        <v>110000</v>
      </c>
      <c r="B30" s="167">
        <v>841127</v>
      </c>
      <c r="C30" s="164">
        <v>572233</v>
      </c>
      <c r="D30" s="129" t="s">
        <v>220</v>
      </c>
      <c r="E30" s="131">
        <v>0</v>
      </c>
      <c r="F30" s="131"/>
      <c r="G30" s="131"/>
    </row>
    <row r="31" spans="1:7" ht="12.75">
      <c r="A31" s="129" t="s">
        <v>120</v>
      </c>
      <c r="B31" s="167">
        <v>841127</v>
      </c>
      <c r="C31" s="164">
        <v>572234</v>
      </c>
      <c r="D31" s="129" t="s">
        <v>296</v>
      </c>
      <c r="E31" s="150"/>
      <c r="F31" s="131"/>
      <c r="G31" s="150"/>
    </row>
    <row r="32" spans="1:7" ht="12.75">
      <c r="A32" s="129" t="s">
        <v>120</v>
      </c>
      <c r="B32" s="167">
        <v>841127</v>
      </c>
      <c r="C32" s="129"/>
      <c r="D32" s="168" t="s">
        <v>288</v>
      </c>
      <c r="E32" s="130">
        <f>SUM(E11:E31)</f>
        <v>400000</v>
      </c>
      <c r="F32" s="130">
        <f>SUM(F11:F31)</f>
        <v>760530</v>
      </c>
      <c r="G32" s="130">
        <f>SUM(G11:G31)</f>
        <v>760530</v>
      </c>
    </row>
    <row r="33" spans="2:7" ht="12.75">
      <c r="B33" s="55"/>
      <c r="D33" s="129"/>
      <c r="E33" s="129"/>
      <c r="F33" s="129"/>
      <c r="G33" s="129"/>
    </row>
    <row r="34" spans="2:7" ht="12.75">
      <c r="B34" s="55"/>
      <c r="D34" s="129"/>
      <c r="E34" s="129"/>
      <c r="F34" s="129"/>
      <c r="G34" s="129"/>
    </row>
    <row r="35" spans="2:7" ht="12.75">
      <c r="B35" s="55"/>
      <c r="D35" s="129"/>
      <c r="E35" s="129"/>
      <c r="F35" s="129"/>
      <c r="G35" s="129"/>
    </row>
    <row r="36" spans="4:7" ht="12.75">
      <c r="D36" s="129" t="s">
        <v>271</v>
      </c>
      <c r="E36" s="131">
        <f>E9</f>
        <v>400000</v>
      </c>
      <c r="F36" s="131">
        <f>F9</f>
        <v>770552</v>
      </c>
      <c r="G36" s="131">
        <f>G9</f>
        <v>770552</v>
      </c>
    </row>
    <row r="37" spans="4:7" ht="12.75">
      <c r="D37" s="129" t="s">
        <v>288</v>
      </c>
      <c r="E37" s="131">
        <f>E32</f>
        <v>400000</v>
      </c>
      <c r="F37" s="131">
        <f>F32</f>
        <v>760530</v>
      </c>
      <c r="G37" s="131">
        <f>G32</f>
        <v>760530</v>
      </c>
    </row>
    <row r="38" spans="4:7" ht="12.75">
      <c r="D38" s="129" t="s">
        <v>291</v>
      </c>
      <c r="E38" s="131">
        <f>E36-E37</f>
        <v>0</v>
      </c>
      <c r="F38" s="131">
        <f>F36-F37</f>
        <v>10022</v>
      </c>
      <c r="G38" s="131">
        <f>G36-G37</f>
        <v>10022</v>
      </c>
    </row>
    <row r="39" spans="4:7" ht="12.75">
      <c r="D39" s="129" t="s">
        <v>359</v>
      </c>
      <c r="E39" s="131"/>
      <c r="F39" s="131">
        <v>10000</v>
      </c>
      <c r="G39" s="131">
        <v>10000</v>
      </c>
    </row>
    <row r="40" spans="4:7" ht="12.75">
      <c r="D40" s="129"/>
      <c r="E40" s="131"/>
      <c r="F40" s="131"/>
      <c r="G40" s="131">
        <v>0</v>
      </c>
    </row>
    <row r="41" spans="4:7" ht="12.75">
      <c r="D41" s="129" t="s">
        <v>358</v>
      </c>
      <c r="E41" s="131"/>
      <c r="F41" s="131">
        <v>22</v>
      </c>
      <c r="G41" s="131">
        <v>22</v>
      </c>
    </row>
    <row r="42" spans="4:7" ht="12.75">
      <c r="D42" s="129" t="s">
        <v>216</v>
      </c>
      <c r="E42" s="131"/>
      <c r="F42" s="131">
        <v>863</v>
      </c>
      <c r="G42" s="131">
        <v>863</v>
      </c>
    </row>
    <row r="43" spans="4:7" ht="12.75">
      <c r="D43" s="129" t="s">
        <v>217</v>
      </c>
      <c r="E43" s="131"/>
      <c r="F43" s="131"/>
      <c r="G43" s="131">
        <v>0</v>
      </c>
    </row>
    <row r="44" spans="4:7" ht="12.75">
      <c r="D44" s="129" t="s">
        <v>218</v>
      </c>
      <c r="E44" s="131"/>
      <c r="F44" s="131">
        <v>885</v>
      </c>
      <c r="G44" s="131">
        <f>G41+G42+G43</f>
        <v>885</v>
      </c>
    </row>
    <row r="47" spans="1:7" ht="12.75">
      <c r="A47" s="211" t="s">
        <v>402</v>
      </c>
      <c r="B47" s="211"/>
      <c r="C47" s="211"/>
      <c r="D47" s="211"/>
      <c r="E47" s="211"/>
      <c r="F47" s="211"/>
      <c r="G47" s="211"/>
    </row>
    <row r="48" spans="1:7" ht="12.75">
      <c r="A48" s="41" t="s">
        <v>126</v>
      </c>
      <c r="B48" s="41"/>
      <c r="C48" s="41"/>
      <c r="D48" s="41"/>
      <c r="E48" s="41"/>
      <c r="F48" s="41"/>
      <c r="G48" s="41"/>
    </row>
    <row r="49" spans="1:7" ht="12.75">
      <c r="A49" s="212" t="s">
        <v>357</v>
      </c>
      <c r="B49" s="212"/>
      <c r="C49" s="212"/>
      <c r="D49" s="212"/>
      <c r="E49" s="212"/>
      <c r="F49" s="212"/>
      <c r="G49" s="212"/>
    </row>
    <row r="54" spans="1:7" ht="12.75">
      <c r="A54" s="218" t="s">
        <v>226</v>
      </c>
      <c r="B54" s="218" t="s">
        <v>227</v>
      </c>
      <c r="C54" s="218" t="s">
        <v>265</v>
      </c>
      <c r="D54" s="218" t="s">
        <v>266</v>
      </c>
      <c r="E54" s="217" t="s">
        <v>356</v>
      </c>
      <c r="F54" s="217"/>
      <c r="G54" s="217"/>
    </row>
    <row r="55" spans="1:7" ht="51">
      <c r="A55" s="218"/>
      <c r="B55" s="218"/>
      <c r="C55" s="218"/>
      <c r="D55" s="218"/>
      <c r="E55" s="169" t="s">
        <v>267</v>
      </c>
      <c r="F55" s="169" t="s">
        <v>268</v>
      </c>
      <c r="G55" s="169" t="s">
        <v>350</v>
      </c>
    </row>
    <row r="57" spans="1:7" ht="12.75" customHeight="1">
      <c r="A57" s="215" t="s">
        <v>353</v>
      </c>
      <c r="B57" s="216"/>
      <c r="C57" s="216"/>
      <c r="D57" s="216"/>
      <c r="E57" s="216"/>
      <c r="F57" s="216"/>
      <c r="G57" s="216"/>
    </row>
    <row r="58" spans="1:7" ht="12.75">
      <c r="A58" s="160" t="s">
        <v>270</v>
      </c>
      <c r="B58" s="51"/>
      <c r="C58" s="51"/>
      <c r="D58" s="51"/>
      <c r="E58" s="161"/>
      <c r="F58" s="162"/>
      <c r="G58" s="163"/>
    </row>
    <row r="59" spans="1:7" ht="12.75">
      <c r="A59" s="129">
        <v>107000</v>
      </c>
      <c r="B59" s="129">
        <v>841127</v>
      </c>
      <c r="C59" s="164">
        <v>46427</v>
      </c>
      <c r="D59" s="129" t="s">
        <v>173</v>
      </c>
      <c r="E59" s="131">
        <v>0</v>
      </c>
      <c r="F59" s="131"/>
      <c r="G59" s="150"/>
    </row>
    <row r="60" spans="1:7" ht="12.75">
      <c r="A60" s="129">
        <v>107000</v>
      </c>
      <c r="B60" s="129">
        <v>841127</v>
      </c>
      <c r="C60" s="164">
        <v>46425</v>
      </c>
      <c r="D60" s="129" t="s">
        <v>272</v>
      </c>
      <c r="E60" s="150">
        <v>400000</v>
      </c>
      <c r="F60" s="131">
        <v>530550</v>
      </c>
      <c r="G60" s="131">
        <v>530550</v>
      </c>
    </row>
    <row r="61" spans="1:7" ht="12.75">
      <c r="A61" s="129">
        <v>107000</v>
      </c>
      <c r="B61" s="129">
        <v>841127</v>
      </c>
      <c r="C61" s="164" t="s">
        <v>273</v>
      </c>
      <c r="D61" s="129" t="s">
        <v>274</v>
      </c>
      <c r="E61" s="131">
        <v>0</v>
      </c>
      <c r="F61" s="131"/>
      <c r="G61" s="150"/>
    </row>
    <row r="62" spans="1:7" ht="12.75">
      <c r="A62" s="129">
        <v>107000</v>
      </c>
      <c r="B62" s="129">
        <v>841127</v>
      </c>
      <c r="C62" s="129"/>
      <c r="D62" s="165" t="s">
        <v>271</v>
      </c>
      <c r="E62" s="130">
        <f>SUM(E59:E61)</f>
        <v>400000</v>
      </c>
      <c r="F62" s="130">
        <f>SUM(F59:F61)</f>
        <v>530550</v>
      </c>
      <c r="G62" s="130">
        <f>SUM(G59:G61)</f>
        <v>530550</v>
      </c>
    </row>
    <row r="63" spans="1:7" ht="12.75">
      <c r="A63" s="166" t="s">
        <v>275</v>
      </c>
      <c r="B63" s="129"/>
      <c r="C63" s="129"/>
      <c r="D63" s="129"/>
      <c r="E63" s="131"/>
      <c r="F63" s="131"/>
      <c r="G63" s="131"/>
    </row>
    <row r="64" spans="1:7" ht="12.75">
      <c r="A64" s="167">
        <v>107000</v>
      </c>
      <c r="B64" s="167">
        <v>841127</v>
      </c>
      <c r="C64" s="164">
        <v>13152</v>
      </c>
      <c r="D64" s="129" t="s">
        <v>121</v>
      </c>
      <c r="E64" s="150">
        <v>0</v>
      </c>
      <c r="F64" s="131">
        <v>0</v>
      </c>
      <c r="G64" s="131">
        <v>0</v>
      </c>
    </row>
    <row r="65" spans="1:7" ht="12.75">
      <c r="A65" s="167">
        <v>107000</v>
      </c>
      <c r="B65" s="167">
        <v>841127</v>
      </c>
      <c r="C65" s="164">
        <v>18212</v>
      </c>
      <c r="D65" s="129" t="s">
        <v>122</v>
      </c>
      <c r="E65" s="150">
        <v>0</v>
      </c>
      <c r="F65" s="131">
        <v>0</v>
      </c>
      <c r="G65" s="131">
        <v>0</v>
      </c>
    </row>
    <row r="66" spans="1:7" ht="12.75">
      <c r="A66" s="167">
        <v>107000</v>
      </c>
      <c r="B66" s="167">
        <v>841127</v>
      </c>
      <c r="C66" s="164">
        <v>373251</v>
      </c>
      <c r="D66" s="129" t="s">
        <v>276</v>
      </c>
      <c r="E66" s="131"/>
      <c r="F66" s="131">
        <v>15000</v>
      </c>
      <c r="G66" s="131">
        <v>15000</v>
      </c>
    </row>
    <row r="67" spans="1:7" ht="12.75">
      <c r="A67" s="167">
        <v>107000</v>
      </c>
      <c r="B67" s="167">
        <v>841127</v>
      </c>
      <c r="C67" s="164">
        <v>381241</v>
      </c>
      <c r="D67" s="129" t="s">
        <v>294</v>
      </c>
      <c r="E67" s="131"/>
      <c r="F67" s="131"/>
      <c r="G67" s="131"/>
    </row>
    <row r="68" spans="1:7" ht="12.75">
      <c r="A68" s="167">
        <v>107000</v>
      </c>
      <c r="B68" s="167">
        <v>841127</v>
      </c>
      <c r="C68" s="164">
        <v>381251</v>
      </c>
      <c r="D68" s="129" t="s">
        <v>295</v>
      </c>
      <c r="E68" s="131"/>
      <c r="F68" s="131">
        <v>29585</v>
      </c>
      <c r="G68" s="131">
        <v>29585</v>
      </c>
    </row>
    <row r="69" spans="1:7" ht="12.75">
      <c r="A69" s="167">
        <v>107000</v>
      </c>
      <c r="B69" s="167">
        <v>841127</v>
      </c>
      <c r="C69" s="164" t="s">
        <v>277</v>
      </c>
      <c r="D69" s="129" t="s">
        <v>278</v>
      </c>
      <c r="E69" s="131"/>
      <c r="F69" s="131"/>
      <c r="G69" s="131"/>
    </row>
    <row r="70" spans="1:7" ht="12.75">
      <c r="A70" s="167">
        <v>107000</v>
      </c>
      <c r="B70" s="167">
        <v>841127</v>
      </c>
      <c r="C70" s="164" t="s">
        <v>124</v>
      </c>
      <c r="D70" s="129" t="s">
        <v>125</v>
      </c>
      <c r="E70" s="131"/>
      <c r="F70" s="131"/>
      <c r="G70" s="131"/>
    </row>
    <row r="71" spans="1:7" ht="12.75">
      <c r="A71" s="167">
        <v>107000</v>
      </c>
      <c r="B71" s="167">
        <v>841127</v>
      </c>
      <c r="C71" s="164" t="s">
        <v>279</v>
      </c>
      <c r="D71" s="129" t="s">
        <v>280</v>
      </c>
      <c r="E71" s="131"/>
      <c r="F71" s="131"/>
      <c r="G71" s="131"/>
    </row>
    <row r="72" spans="1:7" ht="12.75">
      <c r="A72" s="167">
        <v>107000</v>
      </c>
      <c r="B72" s="167">
        <v>841127</v>
      </c>
      <c r="C72" s="164" t="s">
        <v>289</v>
      </c>
      <c r="D72" s="129" t="s">
        <v>290</v>
      </c>
      <c r="E72" s="131"/>
      <c r="F72" s="131"/>
      <c r="G72" s="131"/>
    </row>
    <row r="73" spans="1:7" ht="12.75">
      <c r="A73" s="167">
        <v>107000</v>
      </c>
      <c r="B73" s="167">
        <v>841127</v>
      </c>
      <c r="C73" s="164" t="s">
        <v>292</v>
      </c>
      <c r="D73" s="129" t="s">
        <v>293</v>
      </c>
      <c r="E73" s="131"/>
      <c r="F73" s="131"/>
      <c r="G73" s="131"/>
    </row>
    <row r="74" spans="1:7" ht="12.75">
      <c r="A74" s="167">
        <v>107000</v>
      </c>
      <c r="B74" s="167">
        <v>841127</v>
      </c>
      <c r="C74" s="164">
        <v>54923</v>
      </c>
      <c r="D74" s="129" t="s">
        <v>281</v>
      </c>
      <c r="E74" s="131">
        <v>40000</v>
      </c>
      <c r="F74" s="131">
        <v>102391</v>
      </c>
      <c r="G74" s="131">
        <v>102391</v>
      </c>
    </row>
    <row r="75" spans="1:7" ht="12.75">
      <c r="A75" s="167">
        <v>107000</v>
      </c>
      <c r="B75" s="167">
        <v>841127</v>
      </c>
      <c r="C75" s="164">
        <v>55221</v>
      </c>
      <c r="D75" s="129" t="s">
        <v>174</v>
      </c>
      <c r="E75" s="131"/>
      <c r="F75" s="131"/>
      <c r="G75" s="131"/>
    </row>
    <row r="76" spans="1:7" ht="12.75">
      <c r="A76" s="167">
        <v>107000</v>
      </c>
      <c r="B76" s="167">
        <v>841127</v>
      </c>
      <c r="C76" s="164">
        <v>55225</v>
      </c>
      <c r="D76" s="129" t="s">
        <v>175</v>
      </c>
      <c r="E76" s="131"/>
      <c r="F76" s="131"/>
      <c r="G76" s="131"/>
    </row>
    <row r="77" spans="1:7" ht="12.75">
      <c r="A77" s="167">
        <v>107000</v>
      </c>
      <c r="B77" s="167">
        <v>841127</v>
      </c>
      <c r="C77" s="164" t="s">
        <v>282</v>
      </c>
      <c r="D77" s="129" t="s">
        <v>283</v>
      </c>
      <c r="E77" s="131"/>
      <c r="F77" s="131"/>
      <c r="G77" s="131"/>
    </row>
    <row r="78" spans="1:7" ht="12.75">
      <c r="A78" s="167">
        <v>107000</v>
      </c>
      <c r="B78" s="167">
        <v>841127</v>
      </c>
      <c r="C78" s="164" t="s">
        <v>284</v>
      </c>
      <c r="D78" s="129" t="s">
        <v>285</v>
      </c>
      <c r="E78" s="131">
        <v>200000</v>
      </c>
      <c r="F78" s="131">
        <v>12516</v>
      </c>
      <c r="G78" s="131">
        <v>12516</v>
      </c>
    </row>
    <row r="79" spans="1:7" ht="12.75">
      <c r="A79" s="167">
        <v>107000</v>
      </c>
      <c r="B79" s="167">
        <v>841127</v>
      </c>
      <c r="C79" s="164">
        <v>5612111</v>
      </c>
      <c r="D79" s="129" t="s">
        <v>127</v>
      </c>
      <c r="E79" s="131">
        <v>70000</v>
      </c>
      <c r="F79" s="131">
        <v>12938</v>
      </c>
      <c r="G79" s="131">
        <v>12938</v>
      </c>
    </row>
    <row r="80" spans="1:7" ht="12.75">
      <c r="A80" s="167">
        <v>107000</v>
      </c>
      <c r="B80" s="167">
        <v>841127</v>
      </c>
      <c r="C80" s="164" t="s">
        <v>286</v>
      </c>
      <c r="D80" s="129" t="s">
        <v>287</v>
      </c>
      <c r="E80" s="131">
        <v>30000</v>
      </c>
      <c r="F80" s="131">
        <v>3315</v>
      </c>
      <c r="G80" s="131">
        <v>3315</v>
      </c>
    </row>
    <row r="81" spans="1:7" ht="12.75">
      <c r="A81" s="167">
        <v>107000</v>
      </c>
      <c r="B81" s="167">
        <v>841127</v>
      </c>
      <c r="C81" s="164">
        <v>56221</v>
      </c>
      <c r="D81" s="129" t="s">
        <v>287</v>
      </c>
      <c r="E81" s="131">
        <v>0</v>
      </c>
      <c r="F81" s="131"/>
      <c r="G81" s="131"/>
    </row>
    <row r="82" spans="1:7" ht="12.75">
      <c r="A82" s="167">
        <v>107000</v>
      </c>
      <c r="B82" s="167">
        <v>841127</v>
      </c>
      <c r="C82" s="164">
        <v>5642</v>
      </c>
      <c r="D82" s="129" t="s">
        <v>176</v>
      </c>
      <c r="E82" s="131">
        <v>0</v>
      </c>
      <c r="F82" s="131">
        <v>35000</v>
      </c>
      <c r="G82" s="131">
        <v>35000</v>
      </c>
    </row>
    <row r="83" spans="1:7" ht="12.75">
      <c r="A83" s="167">
        <v>107000</v>
      </c>
      <c r="B83" s="167">
        <v>841127</v>
      </c>
      <c r="C83" s="164">
        <v>572233</v>
      </c>
      <c r="D83" s="129" t="s">
        <v>220</v>
      </c>
      <c r="E83" s="131">
        <v>20000</v>
      </c>
      <c r="F83" s="131">
        <v>0</v>
      </c>
      <c r="G83" s="131">
        <v>0</v>
      </c>
    </row>
    <row r="84" spans="1:7" ht="12.75">
      <c r="A84" s="167">
        <v>107000</v>
      </c>
      <c r="B84" s="167">
        <v>841127</v>
      </c>
      <c r="C84" s="164">
        <v>572234</v>
      </c>
      <c r="D84" s="129" t="s">
        <v>296</v>
      </c>
      <c r="E84" s="150">
        <v>40000</v>
      </c>
      <c r="F84" s="131">
        <v>9600</v>
      </c>
      <c r="G84" s="131">
        <v>9600</v>
      </c>
    </row>
    <row r="85" spans="1:7" ht="12.75">
      <c r="A85" s="167">
        <v>107000</v>
      </c>
      <c r="B85" s="167">
        <v>841127</v>
      </c>
      <c r="C85" s="129"/>
      <c r="D85" s="168" t="s">
        <v>288</v>
      </c>
      <c r="E85" s="130">
        <f>SUM(E64:E84)</f>
        <v>400000</v>
      </c>
      <c r="F85" s="130">
        <f>SUM(F64:F84)</f>
        <v>220345</v>
      </c>
      <c r="G85" s="130">
        <f>SUM(G64:G84)</f>
        <v>220345</v>
      </c>
    </row>
    <row r="86" spans="2:7" ht="12.75">
      <c r="B86" s="55"/>
      <c r="D86" s="129"/>
      <c r="E86" s="129"/>
      <c r="F86" s="129"/>
      <c r="G86" s="129"/>
    </row>
    <row r="87" spans="2:7" ht="12.75">
      <c r="B87" s="55"/>
      <c r="D87" s="129"/>
      <c r="E87" s="129"/>
      <c r="F87" s="129"/>
      <c r="G87" s="129"/>
    </row>
    <row r="88" spans="2:7" ht="12.75">
      <c r="B88" s="55"/>
      <c r="D88" s="129"/>
      <c r="E88" s="129"/>
      <c r="F88" s="129"/>
      <c r="G88" s="129"/>
    </row>
    <row r="89" spans="4:7" ht="12.75">
      <c r="D89" s="129" t="s">
        <v>271</v>
      </c>
      <c r="E89" s="131">
        <f>E62</f>
        <v>400000</v>
      </c>
      <c r="F89" s="131">
        <f>F62</f>
        <v>530550</v>
      </c>
      <c r="G89" s="131">
        <f>G62</f>
        <v>530550</v>
      </c>
    </row>
    <row r="90" spans="4:7" ht="12.75">
      <c r="D90" s="129" t="s">
        <v>288</v>
      </c>
      <c r="E90" s="131">
        <f>E85</f>
        <v>400000</v>
      </c>
      <c r="F90" s="131">
        <f>F85</f>
        <v>220345</v>
      </c>
      <c r="G90" s="131">
        <f>G85</f>
        <v>220345</v>
      </c>
    </row>
    <row r="91" spans="4:7" ht="12.75">
      <c r="D91" s="129" t="s">
        <v>291</v>
      </c>
      <c r="E91" s="131">
        <f>E89-E90</f>
        <v>0</v>
      </c>
      <c r="F91" s="131">
        <f>F89-F90</f>
        <v>310205</v>
      </c>
      <c r="G91" s="131">
        <f>G89-G90</f>
        <v>310205</v>
      </c>
    </row>
    <row r="92" spans="4:7" ht="12.75">
      <c r="D92" s="129" t="s">
        <v>359</v>
      </c>
      <c r="E92" s="131"/>
      <c r="F92" s="131"/>
      <c r="G92" s="131">
        <v>0</v>
      </c>
    </row>
    <row r="93" spans="4:7" ht="12.75">
      <c r="D93" s="129"/>
      <c r="E93" s="131"/>
      <c r="F93" s="131"/>
      <c r="G93" s="131">
        <v>0</v>
      </c>
    </row>
    <row r="94" spans="4:7" ht="12.75">
      <c r="D94" s="129" t="s">
        <v>358</v>
      </c>
      <c r="E94" s="131"/>
      <c r="F94" s="131">
        <v>310205</v>
      </c>
      <c r="G94" s="131">
        <f>G91+G92+G93</f>
        <v>310205</v>
      </c>
    </row>
    <row r="95" spans="4:7" ht="12.75">
      <c r="D95" s="129" t="s">
        <v>216</v>
      </c>
      <c r="E95" s="131"/>
      <c r="F95" s="131">
        <v>45548</v>
      </c>
      <c r="G95" s="131">
        <v>45548</v>
      </c>
    </row>
    <row r="96" spans="4:7" ht="12.75">
      <c r="D96" s="129" t="s">
        <v>217</v>
      </c>
      <c r="E96" s="131"/>
      <c r="F96" s="131"/>
      <c r="G96" s="131">
        <v>0</v>
      </c>
    </row>
    <row r="97" spans="4:7" ht="12.75">
      <c r="D97" s="129" t="s">
        <v>218</v>
      </c>
      <c r="E97" s="131"/>
      <c r="F97" s="131">
        <v>355753</v>
      </c>
      <c r="G97" s="131">
        <f>G94+G95+G96</f>
        <v>355753</v>
      </c>
    </row>
    <row r="100" spans="1:7" ht="12.75">
      <c r="A100" s="212" t="s">
        <v>0</v>
      </c>
      <c r="B100" s="212"/>
      <c r="C100" s="212"/>
      <c r="D100" s="212"/>
      <c r="E100" s="212"/>
      <c r="F100" s="212"/>
      <c r="G100" s="212"/>
    </row>
    <row r="101" spans="1:7" ht="12.75">
      <c r="A101" s="212" t="s">
        <v>355</v>
      </c>
      <c r="B101" s="212"/>
      <c r="C101" s="212"/>
      <c r="D101" s="212"/>
      <c r="E101" s="212"/>
      <c r="F101" s="212"/>
      <c r="G101" s="212"/>
    </row>
    <row r="102" spans="1:7" ht="12.75">
      <c r="A102" s="212" t="s">
        <v>357</v>
      </c>
      <c r="B102" s="212"/>
      <c r="C102" s="212"/>
      <c r="D102" s="212"/>
      <c r="E102" s="212"/>
      <c r="F102" s="212"/>
      <c r="G102" s="212"/>
    </row>
    <row r="107" spans="1:7" ht="12.75" customHeight="1">
      <c r="A107" s="218" t="s">
        <v>226</v>
      </c>
      <c r="B107" s="218" t="s">
        <v>227</v>
      </c>
      <c r="C107" s="218" t="s">
        <v>265</v>
      </c>
      <c r="D107" s="218" t="s">
        <v>266</v>
      </c>
      <c r="E107" s="217" t="s">
        <v>356</v>
      </c>
      <c r="F107" s="217"/>
      <c r="G107" s="217"/>
    </row>
    <row r="108" spans="1:7" ht="51">
      <c r="A108" s="218"/>
      <c r="B108" s="218"/>
      <c r="C108" s="218"/>
      <c r="D108" s="218"/>
      <c r="E108" s="169" t="s">
        <v>267</v>
      </c>
      <c r="F108" s="169" t="s">
        <v>268</v>
      </c>
      <c r="G108" s="169" t="s">
        <v>350</v>
      </c>
    </row>
    <row r="110" spans="1:7" ht="12.75" customHeight="1">
      <c r="A110" s="215" t="s">
        <v>354</v>
      </c>
      <c r="B110" s="216"/>
      <c r="C110" s="216"/>
      <c r="D110" s="216"/>
      <c r="E110" s="216"/>
      <c r="F110" s="216"/>
      <c r="G110" s="216"/>
    </row>
    <row r="111" spans="1:7" ht="12.75">
      <c r="A111" s="160" t="s">
        <v>270</v>
      </c>
      <c r="B111" s="51"/>
      <c r="C111" s="51"/>
      <c r="D111" s="51"/>
      <c r="E111" s="161"/>
      <c r="F111" s="162"/>
      <c r="G111" s="163"/>
    </row>
    <row r="112" spans="1:7" ht="12.75">
      <c r="A112" s="129">
        <v>109000</v>
      </c>
      <c r="B112" s="129">
        <v>841127</v>
      </c>
      <c r="C112" s="164">
        <v>46427</v>
      </c>
      <c r="D112" s="129" t="s">
        <v>173</v>
      </c>
      <c r="E112" s="150">
        <v>35000</v>
      </c>
      <c r="F112" s="131"/>
      <c r="G112" s="150"/>
    </row>
    <row r="113" spans="1:7" ht="12.75">
      <c r="A113" s="129">
        <v>109000</v>
      </c>
      <c r="B113" s="129">
        <v>841127</v>
      </c>
      <c r="C113" s="164">
        <v>46425</v>
      </c>
      <c r="D113" s="129" t="s">
        <v>272</v>
      </c>
      <c r="E113" s="150">
        <v>400000</v>
      </c>
      <c r="F113" s="131">
        <v>307254</v>
      </c>
      <c r="G113" s="131">
        <v>307254</v>
      </c>
    </row>
    <row r="114" spans="1:7" ht="12.75">
      <c r="A114" s="129">
        <v>109000</v>
      </c>
      <c r="B114" s="129">
        <v>841127</v>
      </c>
      <c r="C114" s="164" t="s">
        <v>273</v>
      </c>
      <c r="D114" s="129" t="s">
        <v>274</v>
      </c>
      <c r="E114" s="131">
        <v>0</v>
      </c>
      <c r="F114" s="131"/>
      <c r="G114" s="150"/>
    </row>
    <row r="115" spans="1:7" ht="12.75">
      <c r="A115" s="129">
        <v>109000</v>
      </c>
      <c r="B115" s="129">
        <v>841127</v>
      </c>
      <c r="C115" s="129"/>
      <c r="D115" s="165" t="s">
        <v>271</v>
      </c>
      <c r="E115" s="130">
        <f>SUM(E112:E114)</f>
        <v>435000</v>
      </c>
      <c r="F115" s="130">
        <f>SUM(F112:F114)</f>
        <v>307254</v>
      </c>
      <c r="G115" s="130">
        <f>SUM(G112:G114)</f>
        <v>307254</v>
      </c>
    </row>
    <row r="116" spans="1:7" ht="12.75">
      <c r="A116" s="166" t="s">
        <v>275</v>
      </c>
      <c r="B116" s="129"/>
      <c r="C116" s="129"/>
      <c r="D116" s="129"/>
      <c r="E116" s="131"/>
      <c r="F116" s="131"/>
      <c r="G116" s="131"/>
    </row>
    <row r="117" spans="1:7" ht="12.75">
      <c r="A117" s="167">
        <v>109000</v>
      </c>
      <c r="B117" s="167">
        <v>841127</v>
      </c>
      <c r="C117" s="164">
        <v>13152</v>
      </c>
      <c r="D117" s="129" t="s">
        <v>121</v>
      </c>
      <c r="E117" s="150">
        <v>0</v>
      </c>
      <c r="F117" s="131">
        <v>0</v>
      </c>
      <c r="G117" s="131">
        <v>0</v>
      </c>
    </row>
    <row r="118" spans="1:7" ht="12.75">
      <c r="A118" s="167">
        <v>109000</v>
      </c>
      <c r="B118" s="167">
        <v>841127</v>
      </c>
      <c r="C118" s="164">
        <v>18212</v>
      </c>
      <c r="D118" s="129" t="s">
        <v>122</v>
      </c>
      <c r="E118" s="150">
        <v>0</v>
      </c>
      <c r="F118" s="131">
        <v>0</v>
      </c>
      <c r="G118" s="131">
        <v>0</v>
      </c>
    </row>
    <row r="119" spans="1:7" ht="12.75">
      <c r="A119" s="167">
        <v>109000</v>
      </c>
      <c r="B119" s="167">
        <v>841127</v>
      </c>
      <c r="C119" s="164">
        <v>373251</v>
      </c>
      <c r="D119" s="129" t="s">
        <v>276</v>
      </c>
      <c r="E119" s="131"/>
      <c r="F119" s="131">
        <v>50000</v>
      </c>
      <c r="G119" s="131">
        <v>50000</v>
      </c>
    </row>
    <row r="120" spans="1:7" ht="12.75">
      <c r="A120" s="167">
        <v>109000</v>
      </c>
      <c r="B120" s="167">
        <v>841127</v>
      </c>
      <c r="C120" s="164">
        <v>381241</v>
      </c>
      <c r="D120" s="129" t="s">
        <v>294</v>
      </c>
      <c r="E120" s="131">
        <v>35000</v>
      </c>
      <c r="F120" s="131">
        <v>0</v>
      </c>
      <c r="G120" s="131">
        <v>0</v>
      </c>
    </row>
    <row r="121" spans="1:7" ht="12.75">
      <c r="A121" s="167">
        <v>109000</v>
      </c>
      <c r="B121" s="167">
        <v>841127</v>
      </c>
      <c r="C121" s="164">
        <v>381251</v>
      </c>
      <c r="D121" s="129" t="s">
        <v>295</v>
      </c>
      <c r="E121" s="131"/>
      <c r="F121" s="131">
        <v>87295</v>
      </c>
      <c r="G121" s="131">
        <v>87295</v>
      </c>
    </row>
    <row r="122" spans="1:7" ht="12.75">
      <c r="A122" s="167">
        <v>109000</v>
      </c>
      <c r="B122" s="167">
        <v>841127</v>
      </c>
      <c r="C122" s="164" t="s">
        <v>277</v>
      </c>
      <c r="D122" s="129" t="s">
        <v>278</v>
      </c>
      <c r="E122" s="131"/>
      <c r="F122" s="131"/>
      <c r="G122" s="131"/>
    </row>
    <row r="123" spans="1:7" ht="12.75">
      <c r="A123" s="167">
        <v>109000</v>
      </c>
      <c r="B123" s="167">
        <v>841127</v>
      </c>
      <c r="C123" s="164" t="s">
        <v>124</v>
      </c>
      <c r="D123" s="129" t="s">
        <v>125</v>
      </c>
      <c r="E123" s="131"/>
      <c r="F123" s="131"/>
      <c r="G123" s="131"/>
    </row>
    <row r="124" spans="1:7" ht="12.75">
      <c r="A124" s="167">
        <v>109000</v>
      </c>
      <c r="B124" s="167">
        <v>841127</v>
      </c>
      <c r="C124" s="164" t="s">
        <v>279</v>
      </c>
      <c r="D124" s="129" t="s">
        <v>280</v>
      </c>
      <c r="E124" s="131"/>
      <c r="F124" s="131">
        <v>8171</v>
      </c>
      <c r="G124" s="131">
        <v>8171</v>
      </c>
    </row>
    <row r="125" spans="1:7" ht="12.75">
      <c r="A125" s="167">
        <v>109000</v>
      </c>
      <c r="B125" s="167">
        <v>841127</v>
      </c>
      <c r="C125" s="164" t="s">
        <v>289</v>
      </c>
      <c r="D125" s="129" t="s">
        <v>290</v>
      </c>
      <c r="E125" s="131"/>
      <c r="F125" s="131"/>
      <c r="G125" s="131"/>
    </row>
    <row r="126" spans="1:7" ht="12.75">
      <c r="A126" s="167">
        <v>109000</v>
      </c>
      <c r="B126" s="167">
        <v>841127</v>
      </c>
      <c r="C126" s="164" t="s">
        <v>292</v>
      </c>
      <c r="D126" s="129" t="s">
        <v>293</v>
      </c>
      <c r="E126" s="131"/>
      <c r="F126" s="131"/>
      <c r="G126" s="131"/>
    </row>
    <row r="127" spans="1:7" ht="12.75">
      <c r="A127" s="167">
        <v>109000</v>
      </c>
      <c r="B127" s="167">
        <v>841127</v>
      </c>
      <c r="C127" s="164">
        <v>54923</v>
      </c>
      <c r="D127" s="129" t="s">
        <v>281</v>
      </c>
      <c r="E127" s="131">
        <v>40000</v>
      </c>
      <c r="F127" s="131">
        <v>26570</v>
      </c>
      <c r="G127" s="131">
        <v>26570</v>
      </c>
    </row>
    <row r="128" spans="1:7" ht="12.75">
      <c r="A128" s="167">
        <v>109000</v>
      </c>
      <c r="B128" s="167">
        <v>841127</v>
      </c>
      <c r="C128" s="164">
        <v>55221</v>
      </c>
      <c r="D128" s="129" t="s">
        <v>174</v>
      </c>
      <c r="E128" s="131"/>
      <c r="F128" s="131"/>
      <c r="G128" s="131"/>
    </row>
    <row r="129" spans="1:7" ht="12.75">
      <c r="A129" s="167">
        <v>109000</v>
      </c>
      <c r="B129" s="167">
        <v>841127</v>
      </c>
      <c r="C129" s="164">
        <v>55225</v>
      </c>
      <c r="D129" s="129" t="s">
        <v>175</v>
      </c>
      <c r="E129" s="131"/>
      <c r="F129" s="131"/>
      <c r="G129" s="131"/>
    </row>
    <row r="130" spans="1:7" ht="12.75">
      <c r="A130" s="167">
        <v>109000</v>
      </c>
      <c r="B130" s="167">
        <v>841127</v>
      </c>
      <c r="C130" s="164" t="s">
        <v>282</v>
      </c>
      <c r="D130" s="129" t="s">
        <v>436</v>
      </c>
      <c r="E130" s="131"/>
      <c r="F130" s="131">
        <v>15660</v>
      </c>
      <c r="G130" s="131">
        <v>15660</v>
      </c>
    </row>
    <row r="131" spans="1:7" ht="12.75">
      <c r="A131" s="167">
        <v>109000</v>
      </c>
      <c r="B131" s="167">
        <v>841127</v>
      </c>
      <c r="C131" s="164" t="s">
        <v>284</v>
      </c>
      <c r="D131" s="129" t="s">
        <v>285</v>
      </c>
      <c r="E131" s="131">
        <v>200000</v>
      </c>
      <c r="F131" s="131">
        <v>2830</v>
      </c>
      <c r="G131" s="131">
        <v>2830</v>
      </c>
    </row>
    <row r="132" spans="1:7" ht="12.75">
      <c r="A132" s="167">
        <v>109000</v>
      </c>
      <c r="B132" s="167">
        <v>841127</v>
      </c>
      <c r="C132" s="164">
        <v>5612111</v>
      </c>
      <c r="D132" s="129" t="s">
        <v>127</v>
      </c>
      <c r="E132" s="131">
        <v>70000</v>
      </c>
      <c r="F132" s="131">
        <v>11229</v>
      </c>
      <c r="G132" s="131">
        <v>11229</v>
      </c>
    </row>
    <row r="133" spans="1:7" ht="12.75">
      <c r="A133" s="167">
        <v>109000</v>
      </c>
      <c r="B133" s="167">
        <v>841127</v>
      </c>
      <c r="C133" s="164" t="s">
        <v>286</v>
      </c>
      <c r="D133" s="129" t="s">
        <v>287</v>
      </c>
      <c r="E133" s="131">
        <v>30000</v>
      </c>
      <c r="F133" s="131">
        <v>3340</v>
      </c>
      <c r="G133" s="131">
        <v>3340</v>
      </c>
    </row>
    <row r="134" spans="1:7" ht="12.75">
      <c r="A134" s="167">
        <v>109000</v>
      </c>
      <c r="B134" s="167">
        <v>841127</v>
      </c>
      <c r="C134" s="164">
        <v>56221</v>
      </c>
      <c r="D134" s="129" t="s">
        <v>287</v>
      </c>
      <c r="E134" s="131">
        <v>0</v>
      </c>
      <c r="F134" s="131"/>
      <c r="G134" s="131"/>
    </row>
    <row r="135" spans="1:7" ht="12.75">
      <c r="A135" s="167">
        <v>109000</v>
      </c>
      <c r="B135" s="167">
        <v>841127</v>
      </c>
      <c r="C135" s="164">
        <v>5642</v>
      </c>
      <c r="D135" s="129" t="s">
        <v>176</v>
      </c>
      <c r="E135" s="131">
        <v>0</v>
      </c>
      <c r="F135" s="131"/>
      <c r="G135" s="131"/>
    </row>
    <row r="136" spans="1:7" ht="12.75">
      <c r="A136" s="167">
        <v>109000</v>
      </c>
      <c r="B136" s="167">
        <v>841127</v>
      </c>
      <c r="C136" s="164">
        <v>572233</v>
      </c>
      <c r="D136" s="129" t="s">
        <v>220</v>
      </c>
      <c r="E136" s="131">
        <v>20000</v>
      </c>
      <c r="F136" s="131">
        <v>0</v>
      </c>
      <c r="G136" s="131">
        <v>0</v>
      </c>
    </row>
    <row r="137" spans="1:7" ht="12.75">
      <c r="A137" s="167">
        <v>109000</v>
      </c>
      <c r="B137" s="167">
        <v>841127</v>
      </c>
      <c r="C137" s="164">
        <v>572234</v>
      </c>
      <c r="D137" s="129" t="s">
        <v>296</v>
      </c>
      <c r="E137" s="150">
        <v>40000</v>
      </c>
      <c r="F137" s="131">
        <v>28860</v>
      </c>
      <c r="G137" s="131">
        <v>28860</v>
      </c>
    </row>
    <row r="138" spans="1:7" ht="12.75">
      <c r="A138" s="167">
        <v>109000</v>
      </c>
      <c r="B138" s="167">
        <v>841127</v>
      </c>
      <c r="C138" s="129"/>
      <c r="D138" s="168" t="s">
        <v>288</v>
      </c>
      <c r="E138" s="130">
        <f>SUM(E117:E137)</f>
        <v>435000</v>
      </c>
      <c r="F138" s="130">
        <f>SUM(F117:F137)</f>
        <v>233955</v>
      </c>
      <c r="G138" s="130">
        <f>SUM(G117:G137)</f>
        <v>233955</v>
      </c>
    </row>
    <row r="139" spans="2:7" ht="12.75">
      <c r="B139" s="55"/>
      <c r="D139" s="129"/>
      <c r="E139" s="129"/>
      <c r="F139" s="129"/>
      <c r="G139" s="171"/>
    </row>
    <row r="140" spans="2:7" ht="12.75">
      <c r="B140" s="55"/>
      <c r="D140" s="129"/>
      <c r="E140" s="129"/>
      <c r="F140" s="129"/>
      <c r="G140" s="171"/>
    </row>
    <row r="141" spans="2:7" ht="12.75">
      <c r="B141" s="55"/>
      <c r="D141" s="129"/>
      <c r="E141" s="129"/>
      <c r="F141" s="129"/>
      <c r="G141" s="171"/>
    </row>
    <row r="142" spans="4:7" ht="12.75">
      <c r="D142" s="129" t="s">
        <v>271</v>
      </c>
      <c r="E142" s="131">
        <f>E115</f>
        <v>435000</v>
      </c>
      <c r="F142" s="131">
        <f>F115</f>
        <v>307254</v>
      </c>
      <c r="G142" s="172">
        <f>G115</f>
        <v>307254</v>
      </c>
    </row>
    <row r="143" spans="4:7" ht="12.75">
      <c r="D143" s="129" t="s">
        <v>288</v>
      </c>
      <c r="E143" s="131">
        <f>E138</f>
        <v>435000</v>
      </c>
      <c r="F143" s="131">
        <f>F138</f>
        <v>233955</v>
      </c>
      <c r="G143" s="172">
        <f>G138</f>
        <v>233955</v>
      </c>
    </row>
    <row r="144" spans="4:7" ht="12.75">
      <c r="D144" s="129" t="s">
        <v>291</v>
      </c>
      <c r="E144" s="131">
        <f>E142-E143</f>
        <v>0</v>
      </c>
      <c r="F144" s="131">
        <f>F142-F143</f>
        <v>73299</v>
      </c>
      <c r="G144" s="172">
        <f>G142-G143</f>
        <v>73299</v>
      </c>
    </row>
    <row r="145" spans="4:7" ht="12.75">
      <c r="D145" s="129" t="s">
        <v>359</v>
      </c>
      <c r="E145" s="131"/>
      <c r="F145" s="131"/>
      <c r="G145" s="173">
        <v>0</v>
      </c>
    </row>
    <row r="146" spans="4:7" ht="12.75">
      <c r="D146" s="129"/>
      <c r="E146" s="131"/>
      <c r="F146" s="131"/>
      <c r="G146" s="173">
        <v>0</v>
      </c>
    </row>
    <row r="147" spans="4:7" ht="12.75">
      <c r="D147" s="129" t="s">
        <v>358</v>
      </c>
      <c r="E147" s="131"/>
      <c r="F147" s="131">
        <v>73299</v>
      </c>
      <c r="G147" s="173">
        <f>G144+G145+G146</f>
        <v>73299</v>
      </c>
    </row>
    <row r="148" spans="4:7" ht="12.75">
      <c r="D148" s="129" t="s">
        <v>216</v>
      </c>
      <c r="E148" s="131"/>
      <c r="F148" s="131">
        <v>57933</v>
      </c>
      <c r="G148" s="173">
        <v>57933</v>
      </c>
    </row>
    <row r="149" spans="4:7" ht="12.75">
      <c r="D149" s="129" t="s">
        <v>217</v>
      </c>
      <c r="E149" s="131"/>
      <c r="F149" s="131"/>
      <c r="G149" s="173">
        <v>0</v>
      </c>
    </row>
    <row r="150" spans="4:7" ht="12.75">
      <c r="D150" s="129" t="s">
        <v>218</v>
      </c>
      <c r="E150" s="131"/>
      <c r="F150" s="131">
        <v>131232</v>
      </c>
      <c r="G150" s="131">
        <f>G147+G148+G149</f>
        <v>131232</v>
      </c>
    </row>
    <row r="153" spans="1:7" ht="12.75">
      <c r="A153" s="212" t="s">
        <v>1</v>
      </c>
      <c r="B153" s="212"/>
      <c r="C153" s="212"/>
      <c r="D153" s="212"/>
      <c r="E153" s="212"/>
      <c r="F153" s="212"/>
      <c r="G153" s="212"/>
    </row>
    <row r="154" spans="1:7" ht="12.75">
      <c r="A154" s="212" t="s">
        <v>2</v>
      </c>
      <c r="B154" s="212"/>
      <c r="C154" s="212"/>
      <c r="D154" s="212"/>
      <c r="E154" s="212"/>
      <c r="F154" s="212"/>
      <c r="G154" s="212"/>
    </row>
    <row r="155" spans="1:7" ht="12.75">
      <c r="A155" s="212" t="s">
        <v>357</v>
      </c>
      <c r="B155" s="212"/>
      <c r="C155" s="212"/>
      <c r="D155" s="212"/>
      <c r="E155" s="212"/>
      <c r="F155" s="212"/>
      <c r="G155" s="212"/>
    </row>
  </sheetData>
  <sheetProtection/>
  <mergeCells count="26">
    <mergeCell ref="C54:C55"/>
    <mergeCell ref="D54:D55"/>
    <mergeCell ref="A154:G154"/>
    <mergeCell ref="A155:G155"/>
    <mergeCell ref="E54:G54"/>
    <mergeCell ref="A107:A108"/>
    <mergeCell ref="B107:B108"/>
    <mergeCell ref="C107:C108"/>
    <mergeCell ref="D107:D108"/>
    <mergeCell ref="E107:G107"/>
    <mergeCell ref="A54:A55"/>
    <mergeCell ref="B54:B55"/>
    <mergeCell ref="A57:G57"/>
    <mergeCell ref="A100:G100"/>
    <mergeCell ref="A101:G101"/>
    <mergeCell ref="A102:G102"/>
    <mergeCell ref="A110:G110"/>
    <mergeCell ref="A153:G153"/>
    <mergeCell ref="E1:G1"/>
    <mergeCell ref="A4:G4"/>
    <mergeCell ref="A47:G47"/>
    <mergeCell ref="A49:G49"/>
    <mergeCell ref="A1:A2"/>
    <mergeCell ref="B1:B2"/>
    <mergeCell ref="C1:C2"/>
    <mergeCell ref="D1:D2"/>
  </mergeCells>
  <printOptions/>
  <pageMargins left="0.8267716535433072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&amp;C2011.évi. költségvetés
A BEVÉTELEK ÉS A KIADÁSOK SZAKFELADATONKÉNT&amp;R8/a.sz.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32" sqref="E32"/>
    </sheetView>
  </sheetViews>
  <sheetFormatPr defaultColWidth="9.140625" defaultRowHeight="12.75"/>
  <cols>
    <col min="2" max="2" width="20.8515625" style="0" customWidth="1"/>
    <col min="3" max="3" width="11.57421875" style="0" customWidth="1"/>
    <col min="4" max="4" width="11.8515625" style="0" customWidth="1"/>
    <col min="5" max="5" width="13.28125" style="0" customWidth="1"/>
  </cols>
  <sheetData>
    <row r="1" spans="3:5" ht="12.75">
      <c r="C1" s="47" t="s">
        <v>214</v>
      </c>
      <c r="D1" s="47" t="s">
        <v>214</v>
      </c>
      <c r="E1" s="47" t="s">
        <v>214</v>
      </c>
    </row>
    <row r="2" spans="3:5" ht="12.75">
      <c r="C2" s="47" t="s">
        <v>351</v>
      </c>
      <c r="D2" s="47" t="s">
        <v>352</v>
      </c>
      <c r="E2" s="47" t="s">
        <v>215</v>
      </c>
    </row>
    <row r="3" spans="1:5" ht="12.75">
      <c r="A3" s="31" t="s">
        <v>130</v>
      </c>
      <c r="B3" s="45"/>
      <c r="C3" s="28"/>
      <c r="D3" s="28"/>
      <c r="E3" s="28">
        <v>841127</v>
      </c>
    </row>
    <row r="4" spans="1:5" ht="38.25">
      <c r="A4" s="29" t="s">
        <v>131</v>
      </c>
      <c r="B4" s="30" t="s">
        <v>132</v>
      </c>
      <c r="C4" s="8" t="s">
        <v>135</v>
      </c>
      <c r="D4" s="8" t="s">
        <v>135</v>
      </c>
      <c r="E4" s="8" t="s">
        <v>135</v>
      </c>
    </row>
    <row r="5" spans="1:5" ht="12.75">
      <c r="A5" s="23">
        <v>29</v>
      </c>
      <c r="B5" s="3" t="s">
        <v>178</v>
      </c>
      <c r="C5" s="16"/>
      <c r="D5" s="16"/>
      <c r="E5" s="16"/>
    </row>
    <row r="6" spans="1:5" ht="12.75">
      <c r="A6" s="23">
        <v>45</v>
      </c>
      <c r="B6" s="3" t="s">
        <v>432</v>
      </c>
      <c r="C6" s="16"/>
      <c r="D6" s="16"/>
      <c r="E6" s="16"/>
    </row>
    <row r="7" spans="1:5" ht="12.75">
      <c r="A7" s="23">
        <v>46</v>
      </c>
      <c r="B7" s="3" t="s">
        <v>179</v>
      </c>
      <c r="C7" s="16">
        <v>530550</v>
      </c>
      <c r="D7" s="16">
        <v>307254</v>
      </c>
      <c r="E7" s="16">
        <v>770552</v>
      </c>
    </row>
    <row r="8" spans="1:5" ht="12.75">
      <c r="A8" s="23">
        <v>47</v>
      </c>
      <c r="B8" s="3" t="s">
        <v>180</v>
      </c>
      <c r="C8" s="16"/>
      <c r="D8" s="16"/>
      <c r="E8" s="16"/>
    </row>
    <row r="9" spans="1:5" ht="12.75">
      <c r="A9" s="23">
        <v>91</v>
      </c>
      <c r="B9" s="3" t="s">
        <v>181</v>
      </c>
      <c r="C9" s="16"/>
      <c r="D9" s="16"/>
      <c r="E9" s="16"/>
    </row>
    <row r="10" spans="1:5" ht="12.75">
      <c r="A10" s="23">
        <v>92</v>
      </c>
      <c r="B10" s="3" t="s">
        <v>182</v>
      </c>
      <c r="C10" s="16"/>
      <c r="D10" s="16"/>
      <c r="E10" s="16"/>
    </row>
    <row r="11" spans="1:5" ht="12.75">
      <c r="A11" s="23">
        <v>93</v>
      </c>
      <c r="B11" s="3" t="s">
        <v>183</v>
      </c>
      <c r="C11" s="16"/>
      <c r="D11" s="16"/>
      <c r="E11" s="16"/>
    </row>
    <row r="12" spans="1:5" ht="12.75">
      <c r="A12" s="23">
        <v>94</v>
      </c>
      <c r="B12" s="3" t="s">
        <v>184</v>
      </c>
      <c r="C12" s="16"/>
      <c r="D12" s="16"/>
      <c r="E12" s="16"/>
    </row>
    <row r="13" spans="1:5" ht="12.75">
      <c r="A13" s="23">
        <v>98</v>
      </c>
      <c r="B13" s="3" t="s">
        <v>221</v>
      </c>
      <c r="C13" s="16"/>
      <c r="D13" s="16"/>
      <c r="E13" s="16"/>
    </row>
    <row r="14" spans="1:5" ht="12.75">
      <c r="A14" s="31"/>
      <c r="B14" s="7" t="s">
        <v>141</v>
      </c>
      <c r="C14" s="14">
        <f>SUM(C5:C13)</f>
        <v>530550</v>
      </c>
      <c r="D14" s="14">
        <f>SUM(D5:D13)</f>
        <v>307254</v>
      </c>
      <c r="E14" s="14">
        <f>SUM(E5:E13)</f>
        <v>770552</v>
      </c>
    </row>
    <row r="15" spans="1:5" ht="12.75">
      <c r="A15" s="24">
        <v>11</v>
      </c>
      <c r="B15" s="32" t="s">
        <v>185</v>
      </c>
      <c r="C15" s="17"/>
      <c r="D15" s="17"/>
      <c r="E15" s="17"/>
    </row>
    <row r="16" spans="1:5" ht="12.75">
      <c r="A16" s="24">
        <v>12</v>
      </c>
      <c r="B16" s="32" t="s">
        <v>186</v>
      </c>
      <c r="C16" s="17"/>
      <c r="D16" s="16"/>
      <c r="E16" s="17"/>
    </row>
    <row r="17" spans="1:5" ht="12.75">
      <c r="A17" s="24">
        <v>13</v>
      </c>
      <c r="B17" s="32" t="s">
        <v>187</v>
      </c>
      <c r="C17" s="17"/>
      <c r="D17" s="16"/>
      <c r="E17" s="17"/>
    </row>
    <row r="18" spans="1:5" ht="12.75">
      <c r="A18" s="24">
        <v>17</v>
      </c>
      <c r="B18" s="32" t="s">
        <v>188</v>
      </c>
      <c r="C18" s="17"/>
      <c r="D18" s="16"/>
      <c r="E18" s="17"/>
    </row>
    <row r="19" spans="1:5" ht="12.75">
      <c r="A19" s="24">
        <v>18</v>
      </c>
      <c r="B19" s="32" t="s">
        <v>189</v>
      </c>
      <c r="C19" s="17"/>
      <c r="D19" s="16"/>
      <c r="E19" s="17"/>
    </row>
    <row r="20" spans="1:5" ht="12.75">
      <c r="A20" s="23">
        <v>37</v>
      </c>
      <c r="B20" s="3" t="s">
        <v>190</v>
      </c>
      <c r="C20" s="16">
        <v>15000</v>
      </c>
      <c r="D20" s="16">
        <v>50000</v>
      </c>
      <c r="E20" s="16">
        <v>65000</v>
      </c>
    </row>
    <row r="21" spans="1:5" ht="12.75">
      <c r="A21" s="23">
        <v>38</v>
      </c>
      <c r="B21" s="3" t="s">
        <v>191</v>
      </c>
      <c r="C21" s="16">
        <v>29585</v>
      </c>
      <c r="D21" s="16">
        <v>87295</v>
      </c>
      <c r="E21" s="16">
        <v>27460</v>
      </c>
    </row>
    <row r="22" spans="1:5" ht="12.75">
      <c r="A22" s="23">
        <v>45</v>
      </c>
      <c r="B22" s="3" t="s">
        <v>459</v>
      </c>
      <c r="C22" s="16"/>
      <c r="D22" s="16"/>
      <c r="E22" s="16"/>
    </row>
    <row r="23" spans="1:5" ht="12.75">
      <c r="A23" s="23">
        <v>51</v>
      </c>
      <c r="B23" s="3" t="s">
        <v>192</v>
      </c>
      <c r="C23" s="16"/>
      <c r="D23" s="16"/>
      <c r="E23" s="16"/>
    </row>
    <row r="24" spans="1:5" ht="12.75">
      <c r="A24" s="23">
        <v>511</v>
      </c>
      <c r="B24" s="46" t="s">
        <v>201</v>
      </c>
      <c r="C24" s="16"/>
      <c r="D24" s="16"/>
      <c r="E24" s="16"/>
    </row>
    <row r="25" spans="1:5" ht="12.75">
      <c r="A25" s="23">
        <v>512</v>
      </c>
      <c r="B25" s="46" t="s">
        <v>202</v>
      </c>
      <c r="C25" s="16"/>
      <c r="D25" s="16"/>
      <c r="E25" s="16"/>
    </row>
    <row r="26" spans="1:5" ht="12.75">
      <c r="A26" s="23">
        <v>513</v>
      </c>
      <c r="B26" s="46" t="s">
        <v>438</v>
      </c>
      <c r="C26" s="16"/>
      <c r="D26" s="16"/>
      <c r="E26" s="16"/>
    </row>
    <row r="27" spans="1:5" ht="12.75">
      <c r="A27" s="23">
        <v>514</v>
      </c>
      <c r="B27" s="46" t="s">
        <v>204</v>
      </c>
      <c r="C27" s="16"/>
      <c r="D27" s="16"/>
      <c r="E27" s="16"/>
    </row>
    <row r="28" spans="1:5" ht="12.75">
      <c r="A28" s="23">
        <v>516</v>
      </c>
      <c r="B28" s="46" t="s">
        <v>205</v>
      </c>
      <c r="C28" s="16"/>
      <c r="D28" s="16"/>
      <c r="E28" s="16"/>
    </row>
    <row r="29" spans="1:5" ht="12.75">
      <c r="A29" s="23">
        <v>52</v>
      </c>
      <c r="B29" s="3" t="s">
        <v>193</v>
      </c>
      <c r="C29" s="34"/>
      <c r="D29" s="16"/>
      <c r="E29" s="16"/>
    </row>
    <row r="30" spans="1:5" ht="12.75">
      <c r="A30" s="23">
        <v>53</v>
      </c>
      <c r="B30" s="3" t="s">
        <v>194</v>
      </c>
      <c r="C30" s="16"/>
      <c r="D30" s="16"/>
      <c r="E30" s="16"/>
    </row>
    <row r="31" spans="1:5" ht="12.75">
      <c r="A31" s="23">
        <v>54</v>
      </c>
      <c r="B31" s="3" t="s">
        <v>195</v>
      </c>
      <c r="C31" s="16">
        <v>102391</v>
      </c>
      <c r="D31" s="16">
        <v>34741</v>
      </c>
      <c r="E31" s="16">
        <v>221194</v>
      </c>
    </row>
    <row r="32" spans="1:5" ht="12.75">
      <c r="A32" s="23">
        <v>55</v>
      </c>
      <c r="B32" s="3" t="s">
        <v>196</v>
      </c>
      <c r="C32" s="16">
        <v>12516</v>
      </c>
      <c r="D32" s="16">
        <v>18490</v>
      </c>
      <c r="E32" s="16">
        <v>26610</v>
      </c>
    </row>
    <row r="33" spans="1:5" ht="12.75">
      <c r="A33" s="23">
        <v>55224</v>
      </c>
      <c r="B33" s="46" t="s">
        <v>210</v>
      </c>
      <c r="C33" s="16"/>
      <c r="D33" s="16"/>
      <c r="E33" s="16"/>
    </row>
    <row r="34" spans="1:5" ht="12.75">
      <c r="A34" s="23">
        <v>55225</v>
      </c>
      <c r="B34" s="46" t="s">
        <v>211</v>
      </c>
      <c r="C34" s="16"/>
      <c r="D34" s="16"/>
      <c r="E34" s="16"/>
    </row>
    <row r="35" spans="1:5" ht="12.75">
      <c r="A35" s="23">
        <v>56</v>
      </c>
      <c r="B35" s="3" t="s">
        <v>197</v>
      </c>
      <c r="C35" s="16">
        <v>51253</v>
      </c>
      <c r="D35" s="16">
        <v>14569</v>
      </c>
      <c r="E35" s="16">
        <v>420266</v>
      </c>
    </row>
    <row r="36" spans="1:5" ht="12.75">
      <c r="A36" s="23">
        <v>57</v>
      </c>
      <c r="B36" s="3" t="s">
        <v>198</v>
      </c>
      <c r="C36" s="16">
        <v>9600</v>
      </c>
      <c r="D36" s="16">
        <v>28860</v>
      </c>
      <c r="E36" s="16"/>
    </row>
    <row r="37" spans="1:5" ht="12.75">
      <c r="A37" s="23">
        <v>58</v>
      </c>
      <c r="B37" s="3" t="s">
        <v>199</v>
      </c>
      <c r="C37" s="16"/>
      <c r="D37" s="16"/>
      <c r="E37" s="16"/>
    </row>
    <row r="38" spans="1:5" ht="12.75">
      <c r="A38" s="23">
        <v>59</v>
      </c>
      <c r="B38" s="3" t="s">
        <v>200</v>
      </c>
      <c r="C38" s="16"/>
      <c r="D38" s="16"/>
      <c r="E38" s="16"/>
    </row>
    <row r="39" spans="1:5" ht="12.75">
      <c r="A39" s="35"/>
      <c r="B39" s="7" t="s">
        <v>142</v>
      </c>
      <c r="C39" s="14">
        <v>220345</v>
      </c>
      <c r="D39" s="14">
        <v>233955</v>
      </c>
      <c r="E39" s="14">
        <v>760530</v>
      </c>
    </row>
    <row r="40" spans="1:5" ht="12.75">
      <c r="A40" s="24"/>
      <c r="B40" s="36"/>
      <c r="C40" s="82"/>
      <c r="D40" s="84"/>
      <c r="E40" s="82"/>
    </row>
    <row r="41" spans="1:5" ht="12.75">
      <c r="A41" s="35"/>
      <c r="B41" s="7" t="s">
        <v>143</v>
      </c>
      <c r="C41" s="14">
        <f>C14-C39</f>
        <v>310205</v>
      </c>
      <c r="D41" s="14">
        <f>D14-D39</f>
        <v>73299</v>
      </c>
      <c r="E41" s="14">
        <f>E14-E39</f>
        <v>10022</v>
      </c>
    </row>
  </sheetData>
  <sheetProtection/>
  <printOptions/>
  <pageMargins left="1.52" right="0.75" top="1" bottom="1" header="0.5" footer="0.5"/>
  <pageSetup horizontalDpi="300" verticalDpi="300" orientation="portrait" paperSize="9" r:id="rId1"/>
  <headerFooter alignWithMargins="0">
    <oddHeader>&amp;C2011.évi. költségvetés
A BEVÉTELEK ÉS A KIADÁSOK SZAKFELADATONKÉNT&amp;R8/a.sz.melléklet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32" sqref="I32"/>
    </sheetView>
  </sheetViews>
  <sheetFormatPr defaultColWidth="9.140625" defaultRowHeight="12.75"/>
  <cols>
    <col min="2" max="2" width="20.7109375" style="0" bestFit="1" customWidth="1"/>
    <col min="3" max="4" width="11.140625" style="0" bestFit="1" customWidth="1"/>
    <col min="5" max="5" width="12.28125" style="0" customWidth="1"/>
  </cols>
  <sheetData>
    <row r="1" spans="5:6" ht="12.75">
      <c r="E1" s="198" t="s">
        <v>372</v>
      </c>
      <c r="F1" s="198"/>
    </row>
    <row r="3" spans="1:6" ht="12.75">
      <c r="A3" s="199" t="s">
        <v>348</v>
      </c>
      <c r="B3" s="199"/>
      <c r="C3" s="199"/>
      <c r="D3" s="199"/>
      <c r="E3" s="199"/>
      <c r="F3" s="199"/>
    </row>
    <row r="5" spans="1:6" ht="12.75">
      <c r="A5" s="121"/>
      <c r="B5" s="121"/>
      <c r="C5" s="122"/>
      <c r="D5" s="122"/>
      <c r="E5" s="122"/>
      <c r="F5" s="123" t="s">
        <v>252</v>
      </c>
    </row>
    <row r="6" spans="1:6" ht="25.5">
      <c r="A6" s="124" t="s">
        <v>131</v>
      </c>
      <c r="B6" s="125" t="s">
        <v>228</v>
      </c>
      <c r="C6" s="126" t="s">
        <v>255</v>
      </c>
      <c r="D6" s="127" t="s">
        <v>370</v>
      </c>
      <c r="E6" s="127" t="s">
        <v>448</v>
      </c>
      <c r="F6" s="127"/>
    </row>
    <row r="7" spans="1:6" ht="12.75">
      <c r="A7" s="128">
        <v>29</v>
      </c>
      <c r="B7" s="129" t="s">
        <v>178</v>
      </c>
      <c r="C7" s="130">
        <v>0</v>
      </c>
      <c r="D7" s="130"/>
      <c r="E7" s="131"/>
      <c r="F7" s="129"/>
    </row>
    <row r="8" spans="1:6" ht="12.75">
      <c r="A8" s="128">
        <v>45</v>
      </c>
      <c r="B8" s="129" t="s">
        <v>432</v>
      </c>
      <c r="C8" s="130">
        <v>5000000</v>
      </c>
      <c r="D8" s="130"/>
      <c r="E8" s="131"/>
      <c r="F8" s="129"/>
    </row>
    <row r="9" spans="1:6" ht="12.75">
      <c r="A9" s="128">
        <v>46</v>
      </c>
      <c r="B9" s="129" t="s">
        <v>179</v>
      </c>
      <c r="C9" s="130">
        <v>40116500</v>
      </c>
      <c r="D9" s="130">
        <v>29697108</v>
      </c>
      <c r="E9" s="130">
        <v>31875408</v>
      </c>
      <c r="F9" s="129"/>
    </row>
    <row r="10" spans="1:6" ht="12.75">
      <c r="A10" s="128">
        <v>47</v>
      </c>
      <c r="B10" s="129" t="s">
        <v>180</v>
      </c>
      <c r="C10" s="130">
        <v>400000</v>
      </c>
      <c r="D10" s="130">
        <v>955000</v>
      </c>
      <c r="E10" s="130">
        <v>955000</v>
      </c>
      <c r="F10" s="129"/>
    </row>
    <row r="11" spans="1:6" ht="12.75">
      <c r="A11" s="128">
        <v>91</v>
      </c>
      <c r="B11" s="129" t="s">
        <v>181</v>
      </c>
      <c r="C11" s="130">
        <v>4221500</v>
      </c>
      <c r="D11" s="130">
        <v>5453402</v>
      </c>
      <c r="E11" s="130">
        <v>5453402</v>
      </c>
      <c r="F11" s="129"/>
    </row>
    <row r="12" spans="1:6" ht="12.75">
      <c r="A12" s="128">
        <v>92</v>
      </c>
      <c r="B12" s="129" t="s">
        <v>182</v>
      </c>
      <c r="C12" s="130">
        <v>50081690</v>
      </c>
      <c r="D12" s="130">
        <v>54056963</v>
      </c>
      <c r="E12" s="130">
        <v>54056963</v>
      </c>
      <c r="F12" s="129"/>
    </row>
    <row r="13" spans="1:6" ht="12.75">
      <c r="A13" s="128">
        <v>93</v>
      </c>
      <c r="B13" s="129" t="s">
        <v>183</v>
      </c>
      <c r="C13" s="130">
        <v>0</v>
      </c>
      <c r="D13" s="130"/>
      <c r="E13" s="130"/>
      <c r="F13" s="129"/>
    </row>
    <row r="14" spans="1:6" ht="12.75">
      <c r="A14" s="128">
        <v>94</v>
      </c>
      <c r="B14" s="129" t="s">
        <v>184</v>
      </c>
      <c r="C14" s="130">
        <v>83457760</v>
      </c>
      <c r="D14" s="130">
        <v>99777656</v>
      </c>
      <c r="E14" s="130">
        <v>97599356</v>
      </c>
      <c r="F14" s="129"/>
    </row>
    <row r="15" spans="1:6" ht="12.75">
      <c r="A15" s="128">
        <v>48</v>
      </c>
      <c r="B15" s="129" t="s">
        <v>221</v>
      </c>
      <c r="C15" s="130">
        <v>1500000</v>
      </c>
      <c r="D15" s="130">
        <v>2374132</v>
      </c>
      <c r="E15" s="130">
        <v>874132</v>
      </c>
      <c r="F15" s="129"/>
    </row>
    <row r="16" spans="1:6" ht="12.75">
      <c r="A16" s="132"/>
      <c r="B16" s="133" t="s">
        <v>141</v>
      </c>
      <c r="C16" s="134">
        <f>SUM(C7:C15)</f>
        <v>184777450</v>
      </c>
      <c r="D16" s="134">
        <f>SUM(D7:D15)</f>
        <v>192314261</v>
      </c>
      <c r="E16" s="134">
        <f>SUM(E7:E15)</f>
        <v>190814261</v>
      </c>
      <c r="F16" s="135">
        <f>SUM(F7:F15)</f>
        <v>0</v>
      </c>
    </row>
    <row r="17" spans="1:6" ht="12.75">
      <c r="A17" s="136">
        <v>11</v>
      </c>
      <c r="B17" s="137" t="s">
        <v>185</v>
      </c>
      <c r="C17" s="130">
        <v>0</v>
      </c>
      <c r="D17" s="130">
        <v>500000</v>
      </c>
      <c r="E17" s="130">
        <v>500000</v>
      </c>
      <c r="F17" s="129"/>
    </row>
    <row r="18" spans="1:6" ht="12.75">
      <c r="A18" s="136">
        <v>12</v>
      </c>
      <c r="B18" s="137" t="s">
        <v>186</v>
      </c>
      <c r="C18" s="130">
        <v>14811596</v>
      </c>
      <c r="D18" s="130">
        <v>4335989</v>
      </c>
      <c r="E18" s="130">
        <v>4335989</v>
      </c>
      <c r="F18" s="129"/>
    </row>
    <row r="19" spans="1:6" ht="12.75">
      <c r="A19" s="136">
        <v>13</v>
      </c>
      <c r="B19" s="137" t="s">
        <v>187</v>
      </c>
      <c r="C19" s="130">
        <v>0</v>
      </c>
      <c r="D19" s="130">
        <v>320021</v>
      </c>
      <c r="E19" s="130">
        <v>320021</v>
      </c>
      <c r="F19" s="129"/>
    </row>
    <row r="20" spans="1:6" ht="12.75">
      <c r="A20" s="136">
        <v>17</v>
      </c>
      <c r="B20" s="137" t="s">
        <v>188</v>
      </c>
      <c r="C20" s="130">
        <v>0</v>
      </c>
      <c r="D20" s="130"/>
      <c r="E20" s="130"/>
      <c r="F20" s="129"/>
    </row>
    <row r="21" spans="1:6" ht="12.75">
      <c r="A21" s="136">
        <v>18</v>
      </c>
      <c r="B21" s="137" t="s">
        <v>189</v>
      </c>
      <c r="C21" s="130">
        <v>3577899</v>
      </c>
      <c r="D21" s="130">
        <v>1096888</v>
      </c>
      <c r="E21" s="130">
        <v>1096888</v>
      </c>
      <c r="F21" s="129"/>
    </row>
    <row r="22" spans="1:6" ht="12.75">
      <c r="A22" s="128">
        <v>37</v>
      </c>
      <c r="B22" s="129" t="s">
        <v>190</v>
      </c>
      <c r="C22" s="130">
        <v>1650000</v>
      </c>
      <c r="D22" s="130">
        <v>2363186</v>
      </c>
      <c r="E22" s="130">
        <v>2363186</v>
      </c>
      <c r="F22" s="129"/>
    </row>
    <row r="23" spans="1:6" ht="12.75">
      <c r="A23" s="128">
        <v>38</v>
      </c>
      <c r="B23" s="129" t="s">
        <v>191</v>
      </c>
      <c r="C23" s="130">
        <v>835000</v>
      </c>
      <c r="D23" s="130">
        <v>2679340</v>
      </c>
      <c r="E23" s="130">
        <v>2679340</v>
      </c>
      <c r="F23" s="129"/>
    </row>
    <row r="24" spans="1:6" ht="12.75">
      <c r="A24" s="128">
        <v>45</v>
      </c>
      <c r="B24" s="129" t="s">
        <v>459</v>
      </c>
      <c r="C24" s="130">
        <v>0</v>
      </c>
      <c r="D24" s="130"/>
      <c r="E24" s="130"/>
      <c r="F24" s="129"/>
    </row>
    <row r="25" spans="1:6" ht="12.75">
      <c r="A25" s="128">
        <v>51</v>
      </c>
      <c r="B25" s="129" t="s">
        <v>192</v>
      </c>
      <c r="C25" s="130">
        <v>65123900</v>
      </c>
      <c r="D25" s="130">
        <v>63942771</v>
      </c>
      <c r="E25" s="130">
        <v>63942771</v>
      </c>
      <c r="F25" s="129"/>
    </row>
    <row r="26" spans="1:6" ht="12.75">
      <c r="A26" s="128">
        <v>511</v>
      </c>
      <c r="B26" s="138" t="s">
        <v>201</v>
      </c>
      <c r="C26" s="130">
        <v>45494800</v>
      </c>
      <c r="D26" s="130">
        <v>44289321</v>
      </c>
      <c r="E26" s="130">
        <v>44289321</v>
      </c>
      <c r="F26" s="129"/>
    </row>
    <row r="27" spans="1:6" ht="12.75">
      <c r="A27" s="128">
        <v>512</v>
      </c>
      <c r="B27" s="138" t="s">
        <v>202</v>
      </c>
      <c r="C27" s="130">
        <v>732700</v>
      </c>
      <c r="D27" s="130">
        <v>2227795</v>
      </c>
      <c r="E27" s="130">
        <v>2227795</v>
      </c>
      <c r="F27" s="129"/>
    </row>
    <row r="28" spans="1:6" ht="12.75">
      <c r="A28" s="128">
        <v>513</v>
      </c>
      <c r="B28" s="138" t="s">
        <v>438</v>
      </c>
      <c r="C28" s="130">
        <v>522500</v>
      </c>
      <c r="D28" s="130">
        <v>1750912</v>
      </c>
      <c r="E28" s="130">
        <v>1750912</v>
      </c>
      <c r="F28" s="129"/>
    </row>
    <row r="29" spans="1:6" ht="12.75">
      <c r="A29" s="128">
        <v>514</v>
      </c>
      <c r="B29" s="138" t="s">
        <v>204</v>
      </c>
      <c r="C29" s="130">
        <v>2614600</v>
      </c>
      <c r="D29" s="130">
        <v>2400770</v>
      </c>
      <c r="E29" s="130">
        <v>2400770</v>
      </c>
      <c r="F29" s="129"/>
    </row>
    <row r="30" spans="1:6" ht="12.75">
      <c r="A30" s="128">
        <v>516</v>
      </c>
      <c r="B30" s="138" t="s">
        <v>205</v>
      </c>
      <c r="C30" s="130">
        <v>15759300</v>
      </c>
      <c r="D30" s="130">
        <v>13273973</v>
      </c>
      <c r="E30" s="130">
        <v>13273973</v>
      </c>
      <c r="F30" s="129"/>
    </row>
    <row r="31" spans="1:6" ht="12.75">
      <c r="A31" s="128">
        <v>52</v>
      </c>
      <c r="B31" s="129" t="s">
        <v>193</v>
      </c>
      <c r="C31" s="130">
        <v>5415800</v>
      </c>
      <c r="D31" s="130">
        <v>6441675</v>
      </c>
      <c r="E31" s="130">
        <v>6441675</v>
      </c>
      <c r="F31" s="129"/>
    </row>
    <row r="32" spans="1:6" ht="12.75">
      <c r="A32" s="128">
        <v>53</v>
      </c>
      <c r="B32" s="129" t="s">
        <v>194</v>
      </c>
      <c r="C32" s="130">
        <v>19755700</v>
      </c>
      <c r="D32" s="130">
        <v>17757477</v>
      </c>
      <c r="E32" s="130">
        <v>17757477</v>
      </c>
      <c r="F32" s="129"/>
    </row>
    <row r="33" spans="1:6" ht="12.75">
      <c r="A33" s="128">
        <v>54</v>
      </c>
      <c r="B33" s="129" t="s">
        <v>195</v>
      </c>
      <c r="C33" s="130">
        <v>4221870</v>
      </c>
      <c r="D33" s="130">
        <v>5802675</v>
      </c>
      <c r="E33" s="130">
        <v>5802675</v>
      </c>
      <c r="F33" s="129"/>
    </row>
    <row r="34" spans="1:6" ht="12.75">
      <c r="A34" s="128">
        <v>55</v>
      </c>
      <c r="B34" s="129" t="s">
        <v>196</v>
      </c>
      <c r="C34" s="130">
        <v>18980844</v>
      </c>
      <c r="D34" s="130">
        <v>20522757</v>
      </c>
      <c r="E34" s="130">
        <v>20522757</v>
      </c>
      <c r="F34" s="129"/>
    </row>
    <row r="35" spans="1:6" ht="12.75">
      <c r="A35" s="128">
        <v>55224</v>
      </c>
      <c r="B35" s="138" t="s">
        <v>210</v>
      </c>
      <c r="C35" s="130">
        <v>4752500</v>
      </c>
      <c r="D35" s="130">
        <v>3702800</v>
      </c>
      <c r="E35" s="130">
        <v>3702800</v>
      </c>
      <c r="F35" s="129"/>
    </row>
    <row r="36" spans="1:6" ht="12.75">
      <c r="A36" s="128">
        <v>55225</v>
      </c>
      <c r="B36" s="138" t="s">
        <v>211</v>
      </c>
      <c r="C36" s="130">
        <v>3738000</v>
      </c>
      <c r="D36" s="130">
        <v>4949522</v>
      </c>
      <c r="E36" s="130">
        <v>4949522</v>
      </c>
      <c r="F36" s="129"/>
    </row>
    <row r="37" spans="1:6" ht="12.75">
      <c r="A37" s="128">
        <v>56</v>
      </c>
      <c r="B37" s="129" t="s">
        <v>197</v>
      </c>
      <c r="C37" s="130">
        <v>7895261</v>
      </c>
      <c r="D37" s="130">
        <v>8824367</v>
      </c>
      <c r="E37" s="130">
        <v>8824367</v>
      </c>
      <c r="F37" s="129"/>
    </row>
    <row r="38" spans="1:6" ht="12.75">
      <c r="A38" s="128">
        <v>57</v>
      </c>
      <c r="B38" s="129" t="s">
        <v>198</v>
      </c>
      <c r="C38" s="130">
        <v>2078480</v>
      </c>
      <c r="D38" s="130">
        <v>2541733</v>
      </c>
      <c r="E38" s="130">
        <v>2541733</v>
      </c>
      <c r="F38" s="129"/>
    </row>
    <row r="39" spans="1:6" ht="12.75">
      <c r="A39" s="128">
        <v>58</v>
      </c>
      <c r="B39" s="129" t="s">
        <v>199</v>
      </c>
      <c r="C39" s="130">
        <v>38631100</v>
      </c>
      <c r="D39" s="130">
        <v>41875118</v>
      </c>
      <c r="E39" s="130">
        <v>41875118</v>
      </c>
      <c r="F39" s="129"/>
    </row>
    <row r="40" spans="1:6" ht="12.75">
      <c r="A40" s="128">
        <v>59</v>
      </c>
      <c r="B40" s="129" t="s">
        <v>200</v>
      </c>
      <c r="C40" s="130">
        <v>1500000</v>
      </c>
      <c r="D40" s="130">
        <v>6757401</v>
      </c>
      <c r="E40" s="130">
        <v>5257401</v>
      </c>
      <c r="F40" s="129"/>
    </row>
    <row r="41" spans="1:6" ht="12.75">
      <c r="A41" s="139"/>
      <c r="B41" s="133" t="s">
        <v>142</v>
      </c>
      <c r="C41" s="134">
        <v>184777450</v>
      </c>
      <c r="D41" s="134">
        <f>SUM(D17:D25,D31:D34,D37:D40)</f>
        <v>185761398</v>
      </c>
      <c r="E41" s="134">
        <f>SUM(E17:E25,E31:E34,E37:E40)</f>
        <v>184261398</v>
      </c>
      <c r="F41" s="135">
        <f>SUM(F17:F25,F31:F34,F37:F40)</f>
        <v>0</v>
      </c>
    </row>
    <row r="42" spans="1:6" ht="12.75">
      <c r="A42" s="136"/>
      <c r="B42" s="140"/>
      <c r="C42" s="130"/>
      <c r="D42" s="130"/>
      <c r="E42" s="131"/>
      <c r="F42" s="131">
        <v>0</v>
      </c>
    </row>
    <row r="43" spans="1:6" ht="12.75">
      <c r="A43" s="139"/>
      <c r="B43" s="133" t="s">
        <v>143</v>
      </c>
      <c r="C43" s="134">
        <f>C16-C41</f>
        <v>0</v>
      </c>
      <c r="D43" s="134">
        <f>D16-D41</f>
        <v>6552863</v>
      </c>
      <c r="E43" s="134">
        <f>E16-E41</f>
        <v>6552863</v>
      </c>
      <c r="F43" s="135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M50" sqref="M50"/>
    </sheetView>
  </sheetViews>
  <sheetFormatPr defaultColWidth="9.140625" defaultRowHeight="12.75"/>
  <cols>
    <col min="2" max="2" width="23.57421875" style="0" customWidth="1"/>
    <col min="3" max="3" width="18.00390625" style="0" customWidth="1"/>
  </cols>
  <sheetData>
    <row r="1" ht="12.75">
      <c r="C1" s="49" t="s">
        <v>368</v>
      </c>
    </row>
    <row r="2" ht="12.75">
      <c r="C2" s="71"/>
    </row>
    <row r="3" spans="1:3" ht="12.75">
      <c r="A3" s="132" t="s">
        <v>130</v>
      </c>
      <c r="B3" s="121"/>
      <c r="C3" s="174" t="s">
        <v>252</v>
      </c>
    </row>
    <row r="4" spans="1:3" ht="25.5">
      <c r="A4" s="124" t="s">
        <v>131</v>
      </c>
      <c r="B4" s="125" t="s">
        <v>132</v>
      </c>
      <c r="C4" s="144" t="s">
        <v>209</v>
      </c>
    </row>
    <row r="5" spans="1:3" ht="12.75">
      <c r="A5" s="128">
        <v>29</v>
      </c>
      <c r="B5" s="129" t="s">
        <v>178</v>
      </c>
      <c r="C5" s="150"/>
    </row>
    <row r="6" spans="1:3" ht="12.75">
      <c r="A6" s="128">
        <v>45</v>
      </c>
      <c r="B6" s="129" t="s">
        <v>432</v>
      </c>
      <c r="C6" s="150"/>
    </row>
    <row r="7" spans="1:3" ht="12.75">
      <c r="A7" s="128">
        <v>46</v>
      </c>
      <c r="B7" s="129" t="s">
        <v>179</v>
      </c>
      <c r="C7" s="150">
        <v>31875408</v>
      </c>
    </row>
    <row r="8" spans="1:3" ht="12.75">
      <c r="A8" s="128">
        <v>47</v>
      </c>
      <c r="B8" s="129" t="s">
        <v>180</v>
      </c>
      <c r="C8" s="150">
        <v>955000</v>
      </c>
    </row>
    <row r="9" spans="1:3" ht="12.75">
      <c r="A9" s="128">
        <v>91</v>
      </c>
      <c r="B9" s="129" t="s">
        <v>181</v>
      </c>
      <c r="C9" s="150">
        <v>5453402</v>
      </c>
    </row>
    <row r="10" spans="1:3" ht="12.75">
      <c r="A10" s="128">
        <v>92</v>
      </c>
      <c r="B10" s="129" t="s">
        <v>182</v>
      </c>
      <c r="C10" s="150">
        <v>54056963</v>
      </c>
    </row>
    <row r="11" spans="1:3" ht="12.75">
      <c r="A11" s="128">
        <v>93</v>
      </c>
      <c r="B11" s="129" t="s">
        <v>183</v>
      </c>
      <c r="C11" s="150"/>
    </row>
    <row r="12" spans="1:3" ht="12.75">
      <c r="A12" s="128">
        <v>94</v>
      </c>
      <c r="B12" s="129" t="s">
        <v>184</v>
      </c>
      <c r="C12" s="150">
        <v>97599356</v>
      </c>
    </row>
    <row r="13" spans="1:3" ht="12.75">
      <c r="A13" s="128">
        <v>98</v>
      </c>
      <c r="B13" s="129" t="s">
        <v>221</v>
      </c>
      <c r="C13" s="150">
        <v>874132</v>
      </c>
    </row>
    <row r="14" spans="1:3" ht="12.75">
      <c r="A14" s="132"/>
      <c r="B14" s="133" t="s">
        <v>141</v>
      </c>
      <c r="C14" s="141">
        <f>SUM(C5:C13)</f>
        <v>190814261</v>
      </c>
    </row>
    <row r="15" spans="1:3" ht="12.75">
      <c r="A15" s="136">
        <v>11</v>
      </c>
      <c r="B15" s="137" t="s">
        <v>185</v>
      </c>
      <c r="C15" s="150">
        <v>500000</v>
      </c>
    </row>
    <row r="16" spans="1:3" ht="12.75">
      <c r="A16" s="136">
        <v>12</v>
      </c>
      <c r="B16" s="137" t="s">
        <v>186</v>
      </c>
      <c r="C16" s="150">
        <v>4335989</v>
      </c>
    </row>
    <row r="17" spans="1:3" ht="12.75">
      <c r="A17" s="136">
        <v>13</v>
      </c>
      <c r="B17" s="137" t="s">
        <v>187</v>
      </c>
      <c r="C17" s="150">
        <v>320021</v>
      </c>
    </row>
    <row r="18" spans="1:3" ht="12.75">
      <c r="A18" s="136">
        <v>17</v>
      </c>
      <c r="B18" s="137" t="s">
        <v>188</v>
      </c>
      <c r="C18" s="150"/>
    </row>
    <row r="19" spans="1:3" ht="12.75">
      <c r="A19" s="136">
        <v>18</v>
      </c>
      <c r="B19" s="137" t="s">
        <v>189</v>
      </c>
      <c r="C19" s="150">
        <v>1096888</v>
      </c>
    </row>
    <row r="20" spans="1:3" ht="12.75">
      <c r="A20" s="128">
        <v>37</v>
      </c>
      <c r="B20" s="129" t="s">
        <v>190</v>
      </c>
      <c r="C20" s="150">
        <v>2363186</v>
      </c>
    </row>
    <row r="21" spans="1:3" ht="12.75">
      <c r="A21" s="128">
        <v>38</v>
      </c>
      <c r="B21" s="129" t="s">
        <v>191</v>
      </c>
      <c r="C21" s="150">
        <v>2679340</v>
      </c>
    </row>
    <row r="22" spans="1:3" ht="12.75">
      <c r="A22" s="128">
        <v>45</v>
      </c>
      <c r="B22" s="129" t="s">
        <v>459</v>
      </c>
      <c r="C22" s="150">
        <v>0</v>
      </c>
    </row>
    <row r="23" spans="1:3" ht="12.75">
      <c r="A23" s="128">
        <v>51</v>
      </c>
      <c r="B23" s="129" t="s">
        <v>192</v>
      </c>
      <c r="C23" s="150">
        <v>63942771</v>
      </c>
    </row>
    <row r="24" spans="1:3" ht="12.75">
      <c r="A24" s="128">
        <v>511</v>
      </c>
      <c r="B24" s="138" t="s">
        <v>201</v>
      </c>
      <c r="C24" s="150">
        <v>44289321</v>
      </c>
    </row>
    <row r="25" spans="1:3" ht="12.75">
      <c r="A25" s="128">
        <v>512</v>
      </c>
      <c r="B25" s="138" t="s">
        <v>202</v>
      </c>
      <c r="C25" s="150">
        <v>2227795</v>
      </c>
    </row>
    <row r="26" spans="1:3" ht="12.75">
      <c r="A26" s="128">
        <v>513</v>
      </c>
      <c r="B26" s="138" t="s">
        <v>203</v>
      </c>
      <c r="C26" s="150">
        <v>1750912</v>
      </c>
    </row>
    <row r="27" spans="1:3" ht="12.75">
      <c r="A27" s="128">
        <v>514</v>
      </c>
      <c r="B27" s="138" t="s">
        <v>204</v>
      </c>
      <c r="C27" s="150">
        <v>2400770</v>
      </c>
    </row>
    <row r="28" spans="1:3" ht="12.75">
      <c r="A28" s="128">
        <v>516</v>
      </c>
      <c r="B28" s="138" t="s">
        <v>205</v>
      </c>
      <c r="C28" s="150">
        <v>13273973</v>
      </c>
    </row>
    <row r="29" spans="1:3" ht="12.75">
      <c r="A29" s="128">
        <v>52</v>
      </c>
      <c r="B29" s="129" t="s">
        <v>193</v>
      </c>
      <c r="C29" s="150">
        <v>6441675</v>
      </c>
    </row>
    <row r="30" spans="1:3" ht="12.75">
      <c r="A30" s="128">
        <v>53</v>
      </c>
      <c r="B30" s="129" t="s">
        <v>194</v>
      </c>
      <c r="C30" s="150">
        <v>17757477</v>
      </c>
    </row>
    <row r="31" spans="1:3" ht="12.75">
      <c r="A31" s="128">
        <v>54</v>
      </c>
      <c r="B31" s="129" t="s">
        <v>195</v>
      </c>
      <c r="C31" s="150">
        <v>5802675</v>
      </c>
    </row>
    <row r="32" spans="1:3" ht="12.75">
      <c r="A32" s="128">
        <v>55</v>
      </c>
      <c r="B32" s="129" t="s">
        <v>196</v>
      </c>
      <c r="C32" s="150">
        <v>20522757</v>
      </c>
    </row>
    <row r="33" spans="1:3" ht="12.75">
      <c r="A33" s="128">
        <v>55224</v>
      </c>
      <c r="B33" s="138" t="s">
        <v>210</v>
      </c>
      <c r="C33" s="150">
        <v>3702800</v>
      </c>
    </row>
    <row r="34" spans="1:3" ht="12.75">
      <c r="A34" s="128">
        <v>55225</v>
      </c>
      <c r="B34" s="138" t="s">
        <v>211</v>
      </c>
      <c r="C34" s="150">
        <v>4949522</v>
      </c>
    </row>
    <row r="35" spans="1:3" ht="12.75">
      <c r="A35" s="128">
        <v>56</v>
      </c>
      <c r="B35" s="129" t="s">
        <v>197</v>
      </c>
      <c r="C35" s="150">
        <v>8824367</v>
      </c>
    </row>
    <row r="36" spans="1:3" ht="12.75">
      <c r="A36" s="128">
        <v>57</v>
      </c>
      <c r="B36" s="129" t="s">
        <v>198</v>
      </c>
      <c r="C36" s="150">
        <v>2541733</v>
      </c>
    </row>
    <row r="37" spans="1:3" ht="12.75">
      <c r="A37" s="128">
        <v>58</v>
      </c>
      <c r="B37" s="129" t="s">
        <v>199</v>
      </c>
      <c r="C37" s="150">
        <v>41875118</v>
      </c>
    </row>
    <row r="38" spans="1:3" ht="12.75">
      <c r="A38" s="128">
        <v>59</v>
      </c>
      <c r="B38" s="129" t="s">
        <v>200</v>
      </c>
      <c r="C38" s="150">
        <v>5257401</v>
      </c>
    </row>
    <row r="39" spans="1:3" ht="12.75">
      <c r="A39" s="139"/>
      <c r="B39" s="133" t="s">
        <v>142</v>
      </c>
      <c r="C39" s="141">
        <f>SUM(C15:C23,C29:C32,C35:C38)</f>
        <v>184261398</v>
      </c>
    </row>
    <row r="40" spans="1:3" ht="12.75">
      <c r="A40" s="136"/>
      <c r="B40" s="140"/>
      <c r="C40" s="175"/>
    </row>
    <row r="41" spans="1:3" ht="12.75">
      <c r="A41" s="139"/>
      <c r="B41" s="133" t="s">
        <v>143</v>
      </c>
      <c r="C41" s="141">
        <f>C14-C39</f>
        <v>6552863</v>
      </c>
    </row>
  </sheetData>
  <sheetProtection/>
  <printOptions/>
  <pageMargins left="2.13" right="0.75" top="1" bottom="1" header="0.5" footer="0.5"/>
  <pageSetup horizontalDpi="600" verticalDpi="600" orientation="portrait" paperSize="9" r:id="rId1"/>
  <headerFooter alignWithMargins="0">
    <oddHeader>&amp;C2011.évi költségvetés
A BEVÉTELEK ÉS A KIADÁSOK SZAKFELADATONKÉNT&amp;R9/a.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B53"/>
  <sheetViews>
    <sheetView zoomScale="90" zoomScaleNormal="90" zoomScalePageLayoutView="0" workbookViewId="0" topLeftCell="A1">
      <selection activeCell="C6" sqref="C6"/>
    </sheetView>
  </sheetViews>
  <sheetFormatPr defaultColWidth="11.57421875" defaultRowHeight="12.75"/>
  <cols>
    <col min="1" max="1" width="39.28125" style="0" bestFit="1" customWidth="1"/>
    <col min="2" max="2" width="21.28125" style="0" bestFit="1" customWidth="1"/>
  </cols>
  <sheetData>
    <row r="2" spans="1:2" ht="12.75">
      <c r="A2" s="15" t="s">
        <v>416</v>
      </c>
      <c r="B2" s="38" t="s">
        <v>252</v>
      </c>
    </row>
    <row r="3" spans="1:2" ht="12.75">
      <c r="A3" s="12" t="s">
        <v>144</v>
      </c>
      <c r="B3" s="22" t="s">
        <v>489</v>
      </c>
    </row>
    <row r="4" spans="1:2" ht="12.75">
      <c r="A4" s="21" t="s">
        <v>146</v>
      </c>
      <c r="B4" s="89">
        <v>59510365</v>
      </c>
    </row>
    <row r="5" spans="1:2" ht="12.75">
      <c r="A5" s="3" t="s">
        <v>451</v>
      </c>
      <c r="B5" s="90"/>
    </row>
    <row r="6" spans="1:2" ht="12.75">
      <c r="A6" s="3" t="s">
        <v>452</v>
      </c>
      <c r="B6" s="91"/>
    </row>
    <row r="7" spans="1:2" ht="12.75">
      <c r="A7" s="21" t="s">
        <v>147</v>
      </c>
      <c r="B7" s="16">
        <v>0</v>
      </c>
    </row>
    <row r="8" spans="1:2" ht="12.75">
      <c r="A8" s="21" t="s">
        <v>148</v>
      </c>
      <c r="B8" s="16">
        <v>97599356</v>
      </c>
    </row>
    <row r="9" spans="1:2" ht="12.75">
      <c r="A9" s="3" t="s">
        <v>418</v>
      </c>
      <c r="B9" s="16">
        <v>0</v>
      </c>
    </row>
    <row r="10" spans="1:2" ht="12.75">
      <c r="A10" s="21" t="s">
        <v>149</v>
      </c>
      <c r="B10" s="16">
        <v>32830408</v>
      </c>
    </row>
    <row r="11" spans="1:2" ht="12.75">
      <c r="A11" s="3" t="s">
        <v>223</v>
      </c>
      <c r="B11" s="16">
        <v>0</v>
      </c>
    </row>
    <row r="12" spans="1:2" ht="12.75">
      <c r="A12" s="3" t="s">
        <v>150</v>
      </c>
      <c r="B12" s="16">
        <v>874132</v>
      </c>
    </row>
    <row r="13" spans="1:2" ht="12.75">
      <c r="A13" s="7" t="s">
        <v>151</v>
      </c>
      <c r="B13" s="14">
        <f>SUM(B4:B12)</f>
        <v>190814261</v>
      </c>
    </row>
    <row r="14" spans="1:2" ht="12.75">
      <c r="A14" s="39"/>
      <c r="B14" s="40" t="s">
        <v>252</v>
      </c>
    </row>
    <row r="15" spans="1:2" ht="12.75">
      <c r="A15" s="12" t="s">
        <v>152</v>
      </c>
      <c r="B15" s="22" t="s">
        <v>445</v>
      </c>
    </row>
    <row r="16" spans="1:2" ht="12.75">
      <c r="A16" s="21" t="s">
        <v>153</v>
      </c>
      <c r="B16" s="16">
        <v>167708573</v>
      </c>
    </row>
    <row r="17" spans="1:2" ht="12.75">
      <c r="A17" s="21" t="s">
        <v>154</v>
      </c>
      <c r="B17" s="16">
        <v>6252898</v>
      </c>
    </row>
    <row r="18" spans="1:2" ht="12.75">
      <c r="A18" s="21" t="s">
        <v>155</v>
      </c>
      <c r="B18" s="16">
        <v>5042526</v>
      </c>
    </row>
    <row r="19" spans="1:2" ht="12.75">
      <c r="A19" s="3" t="s">
        <v>224</v>
      </c>
      <c r="B19" s="16">
        <v>5257401</v>
      </c>
    </row>
    <row r="20" spans="1:2" ht="12.75">
      <c r="A20" s="21" t="s">
        <v>156</v>
      </c>
      <c r="B20" s="16"/>
    </row>
    <row r="21" spans="1:2" ht="12.75">
      <c r="A21" s="21" t="s">
        <v>157</v>
      </c>
      <c r="B21" s="16"/>
    </row>
    <row r="22" spans="1:2" ht="12.75">
      <c r="A22" s="3" t="s">
        <v>462</v>
      </c>
      <c r="B22" s="16">
        <v>0</v>
      </c>
    </row>
    <row r="23" spans="1:2" ht="12.75">
      <c r="A23" s="73" t="s">
        <v>463</v>
      </c>
      <c r="B23" s="13"/>
    </row>
    <row r="24" spans="1:2" ht="12.75">
      <c r="A24" s="7" t="s">
        <v>158</v>
      </c>
      <c r="B24" s="14">
        <f>SUM(B16:B23)</f>
        <v>184261398</v>
      </c>
    </row>
    <row r="25" spans="1:2" ht="12.75">
      <c r="A25" s="2" t="s">
        <v>159</v>
      </c>
      <c r="B25" s="13">
        <f>B13-B24</f>
        <v>6552863</v>
      </c>
    </row>
    <row r="26" spans="1:2" ht="12.75">
      <c r="A26" s="2" t="s">
        <v>222</v>
      </c>
      <c r="B26" s="13">
        <v>3038343</v>
      </c>
    </row>
    <row r="27" spans="1:2" ht="12.75">
      <c r="A27" s="18" t="s">
        <v>367</v>
      </c>
      <c r="B27" s="13">
        <v>0</v>
      </c>
    </row>
    <row r="28" spans="1:2" ht="12.75">
      <c r="A28" s="74" t="s">
        <v>446</v>
      </c>
      <c r="B28" s="75">
        <f>B25+B26-B27</f>
        <v>9591206</v>
      </c>
    </row>
    <row r="29" spans="1:2" ht="12.75">
      <c r="A29" s="108"/>
      <c r="B29" s="109"/>
    </row>
    <row r="30" spans="1:2" ht="12.75">
      <c r="A30" s="3"/>
      <c r="B30" s="3"/>
    </row>
    <row r="31" spans="1:2" ht="12.75">
      <c r="A31" s="74" t="s">
        <v>417</v>
      </c>
      <c r="B31" s="86" t="s">
        <v>252</v>
      </c>
    </row>
    <row r="32" spans="1:2" ht="12.75">
      <c r="A32" s="3" t="s">
        <v>426</v>
      </c>
      <c r="B32" s="13">
        <v>3207898</v>
      </c>
    </row>
    <row r="33" spans="1:2" ht="12.75">
      <c r="A33" s="3" t="s">
        <v>427</v>
      </c>
      <c r="B33" s="13">
        <v>3045000</v>
      </c>
    </row>
    <row r="34" spans="1:2" ht="12.75">
      <c r="A34" s="3" t="s">
        <v>428</v>
      </c>
      <c r="B34" s="13">
        <v>0</v>
      </c>
    </row>
    <row r="35" spans="1:2" ht="12.75">
      <c r="A35" s="3" t="s">
        <v>429</v>
      </c>
      <c r="B35" s="13">
        <v>0</v>
      </c>
    </row>
    <row r="36" spans="1:2" ht="12.75">
      <c r="A36" s="74" t="s">
        <v>128</v>
      </c>
      <c r="B36" s="75">
        <f>SUM(B32:B35)</f>
        <v>6252898</v>
      </c>
    </row>
    <row r="37" spans="1:2" ht="12.75">
      <c r="A37" s="3" t="s">
        <v>419</v>
      </c>
      <c r="B37" s="13">
        <v>0</v>
      </c>
    </row>
    <row r="38" spans="1:2" ht="12.75">
      <c r="A38" s="3" t="s">
        <v>441</v>
      </c>
      <c r="B38" s="13">
        <v>500000</v>
      </c>
    </row>
    <row r="39" spans="1:2" ht="12.75">
      <c r="A39" s="3" t="s">
        <v>442</v>
      </c>
      <c r="B39" s="13">
        <v>400026</v>
      </c>
    </row>
    <row r="40" spans="1:2" ht="12.75">
      <c r="A40" s="3" t="s">
        <v>420</v>
      </c>
      <c r="B40" s="13">
        <v>4089304</v>
      </c>
    </row>
    <row r="41" spans="1:2" ht="12.75">
      <c r="A41" s="3" t="s">
        <v>421</v>
      </c>
      <c r="B41" s="13">
        <v>1263568</v>
      </c>
    </row>
    <row r="42" spans="1:2" ht="12.75">
      <c r="A42" s="3" t="s">
        <v>422</v>
      </c>
      <c r="B42" s="13">
        <v>0</v>
      </c>
    </row>
    <row r="43" spans="1:2" ht="12.75">
      <c r="A43" s="74" t="s">
        <v>129</v>
      </c>
      <c r="B43" s="75">
        <f>SUM(B37:B42)</f>
        <v>6252898</v>
      </c>
    </row>
    <row r="44" spans="1:2" ht="12.75">
      <c r="A44" s="3" t="s">
        <v>423</v>
      </c>
      <c r="B44" s="13">
        <f>B36-B43</f>
        <v>0</v>
      </c>
    </row>
    <row r="45" spans="1:2" ht="12.75">
      <c r="A45" s="74" t="s">
        <v>424</v>
      </c>
      <c r="B45" s="86" t="s">
        <v>252</v>
      </c>
    </row>
    <row r="46" spans="1:2" ht="12.75">
      <c r="A46" s="3" t="s">
        <v>425</v>
      </c>
      <c r="B46" s="13">
        <v>53257467</v>
      </c>
    </row>
    <row r="47" spans="1:2" ht="12.75">
      <c r="A47" s="21" t="s">
        <v>148</v>
      </c>
      <c r="B47" s="16">
        <v>97599356</v>
      </c>
    </row>
    <row r="48" spans="1:2" ht="12.75">
      <c r="A48" s="19" t="s">
        <v>430</v>
      </c>
      <c r="B48" s="20">
        <v>33704540</v>
      </c>
    </row>
    <row r="49" spans="1:2" ht="12.75">
      <c r="A49" s="74" t="s">
        <v>128</v>
      </c>
      <c r="B49" s="75">
        <f>SUM(B46:B48)</f>
        <v>184561363</v>
      </c>
    </row>
    <row r="50" spans="1:2" ht="12.75">
      <c r="A50" s="3" t="s">
        <v>453</v>
      </c>
      <c r="B50" s="20">
        <v>172965974</v>
      </c>
    </row>
    <row r="51" spans="1:2" ht="12.75">
      <c r="A51" s="3" t="s">
        <v>431</v>
      </c>
      <c r="B51" s="20">
        <v>5042526</v>
      </c>
    </row>
    <row r="52" spans="1:2" ht="12.75">
      <c r="A52" s="74" t="s">
        <v>129</v>
      </c>
      <c r="B52" s="75">
        <f>SUM(B50:B51)</f>
        <v>178008500</v>
      </c>
    </row>
    <row r="53" spans="1:2" ht="12.75">
      <c r="A53" s="3" t="s">
        <v>423</v>
      </c>
      <c r="B53" s="13">
        <f>B49-B52</f>
        <v>6552863</v>
      </c>
    </row>
  </sheetData>
  <sheetProtection/>
  <printOptions horizontalCentered="1"/>
  <pageMargins left="0.7875" right="0.7875" top="1.2194444444444446" bottom="1.0527777777777778" header="0.7875" footer="0.7875"/>
  <pageSetup horizontalDpi="300" verticalDpi="300" orientation="portrait" paperSize="9" r:id="rId1"/>
  <headerFooter alignWithMargins="0">
    <oddHeader>&amp;C&amp;"Times New Roman,Normál"&amp;12 2011. évi költségvetés
PÉNZÜGYI MÉRLEG&amp;R&amp;"Times New Roman,Normál"&amp;12 10. sz.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3.8515625" style="0" customWidth="1"/>
    <col min="2" max="2" width="13.421875" style="0" customWidth="1"/>
    <col min="3" max="4" width="12.140625" style="0" bestFit="1" customWidth="1"/>
    <col min="6" max="6" width="9.28125" style="0" bestFit="1" customWidth="1"/>
  </cols>
  <sheetData>
    <row r="1" spans="1:4" ht="12.75">
      <c r="A1" s="42"/>
      <c r="B1" s="42"/>
      <c r="C1" s="42"/>
      <c r="D1" s="43" t="s">
        <v>252</v>
      </c>
    </row>
    <row r="2" spans="1:4" ht="25.5">
      <c r="A2" s="170" t="s">
        <v>228</v>
      </c>
      <c r="B2" s="170" t="s">
        <v>488</v>
      </c>
      <c r="C2" s="170" t="s">
        <v>123</v>
      </c>
      <c r="D2" s="170" t="s">
        <v>366</v>
      </c>
    </row>
    <row r="3" spans="1:4" ht="12.75">
      <c r="A3" s="176" t="s">
        <v>144</v>
      </c>
      <c r="B3" s="176"/>
      <c r="C3" s="176"/>
      <c r="D3" s="176"/>
    </row>
    <row r="4" spans="1:4" ht="12.75">
      <c r="A4" s="177" t="s">
        <v>160</v>
      </c>
      <c r="B4" s="131">
        <v>5453402</v>
      </c>
      <c r="C4" s="131">
        <v>5617004</v>
      </c>
      <c r="D4" s="131">
        <v>5785514</v>
      </c>
    </row>
    <row r="5" spans="1:4" ht="12.75">
      <c r="A5" s="177" t="s">
        <v>161</v>
      </c>
      <c r="B5" s="131">
        <v>54056963</v>
      </c>
      <c r="C5" s="131">
        <v>55678672</v>
      </c>
      <c r="D5" s="131">
        <v>57349032</v>
      </c>
    </row>
    <row r="6" spans="1:4" ht="12.75">
      <c r="A6" s="177" t="s">
        <v>162</v>
      </c>
      <c r="B6" s="131">
        <v>0</v>
      </c>
      <c r="C6" s="131">
        <v>0</v>
      </c>
      <c r="D6" s="131">
        <v>0</v>
      </c>
    </row>
    <row r="7" spans="1:4" ht="12.75">
      <c r="A7" s="177" t="s">
        <v>163</v>
      </c>
      <c r="B7" s="131">
        <v>97599356</v>
      </c>
      <c r="C7" s="131">
        <v>100527337</v>
      </c>
      <c r="D7" s="131">
        <v>103543157</v>
      </c>
    </row>
    <row r="8" spans="1:6" ht="12.75">
      <c r="A8" s="177" t="s">
        <v>149</v>
      </c>
      <c r="B8" s="131">
        <v>32830408</v>
      </c>
      <c r="C8" s="131">
        <v>33815320</v>
      </c>
      <c r="D8" s="131">
        <v>34829780</v>
      </c>
      <c r="F8" s="27"/>
    </row>
    <row r="9" spans="1:6" ht="12.75">
      <c r="A9" s="177" t="s">
        <v>164</v>
      </c>
      <c r="B9" s="131">
        <v>874132</v>
      </c>
      <c r="C9" s="131">
        <v>900356</v>
      </c>
      <c r="D9" s="131">
        <v>927367</v>
      </c>
      <c r="F9" s="27"/>
    </row>
    <row r="10" spans="1:4" ht="12.75">
      <c r="A10" s="177" t="s">
        <v>165</v>
      </c>
      <c r="B10" s="131">
        <v>0</v>
      </c>
      <c r="C10" s="131">
        <v>0</v>
      </c>
      <c r="D10" s="131">
        <v>0</v>
      </c>
    </row>
    <row r="11" spans="1:4" ht="12.75">
      <c r="A11" s="176" t="s">
        <v>151</v>
      </c>
      <c r="B11" s="178">
        <f>SUM(B4:B10)</f>
        <v>190814261</v>
      </c>
      <c r="C11" s="178">
        <f>SUM(C4:C10)</f>
        <v>196538689</v>
      </c>
      <c r="D11" s="178">
        <f>SUM(D4:D10)</f>
        <v>202434850</v>
      </c>
    </row>
    <row r="12" spans="1:4" ht="12.75">
      <c r="A12" s="129"/>
      <c r="B12" s="129"/>
      <c r="C12" s="129"/>
      <c r="D12" s="129"/>
    </row>
    <row r="13" spans="1:4" ht="12.75">
      <c r="A13" s="129"/>
      <c r="B13" s="129"/>
      <c r="C13" s="129"/>
      <c r="D13" s="129"/>
    </row>
    <row r="14" spans="1:4" ht="12.75">
      <c r="A14" s="129"/>
      <c r="B14" s="129"/>
      <c r="C14" s="129"/>
      <c r="D14" s="179" t="s">
        <v>252</v>
      </c>
    </row>
    <row r="15" spans="1:4" ht="12.75">
      <c r="A15" s="176" t="s">
        <v>152</v>
      </c>
      <c r="B15" s="132"/>
      <c r="C15" s="132"/>
      <c r="D15" s="132"/>
    </row>
    <row r="16" spans="1:6" ht="12.75">
      <c r="A16" s="177" t="s">
        <v>166</v>
      </c>
      <c r="B16" s="151">
        <v>70384446</v>
      </c>
      <c r="C16" s="131">
        <v>72495979</v>
      </c>
      <c r="D16" s="131">
        <v>74670859</v>
      </c>
      <c r="F16" s="27"/>
    </row>
    <row r="17" spans="1:6" ht="12.75">
      <c r="A17" s="177" t="s">
        <v>167</v>
      </c>
      <c r="B17" s="151">
        <v>17757477</v>
      </c>
      <c r="C17" s="131">
        <v>18290201</v>
      </c>
      <c r="D17" s="131">
        <v>18838907</v>
      </c>
      <c r="F17" s="27"/>
    </row>
    <row r="18" spans="1:6" ht="12.75">
      <c r="A18" s="177" t="s">
        <v>168</v>
      </c>
      <c r="B18" s="131">
        <v>37691532</v>
      </c>
      <c r="C18" s="131">
        <v>36322278</v>
      </c>
      <c r="D18" s="131">
        <v>37486947</v>
      </c>
      <c r="F18" s="27"/>
    </row>
    <row r="19" spans="1:6" ht="12.75">
      <c r="A19" s="177" t="s">
        <v>169</v>
      </c>
      <c r="B19" s="131">
        <v>41875118</v>
      </c>
      <c r="C19" s="131">
        <v>43131372</v>
      </c>
      <c r="D19" s="131">
        <v>44425313</v>
      </c>
      <c r="F19" s="27"/>
    </row>
    <row r="20" spans="1:6" ht="12.75">
      <c r="A20" s="177" t="s">
        <v>170</v>
      </c>
      <c r="B20" s="151">
        <v>5042526</v>
      </c>
      <c r="C20" s="131">
        <v>5193802</v>
      </c>
      <c r="D20" s="131">
        <v>5349616</v>
      </c>
      <c r="F20" s="27"/>
    </row>
    <row r="21" spans="1:6" ht="12.75">
      <c r="A21" s="177" t="s">
        <v>171</v>
      </c>
      <c r="B21" s="131">
        <v>6252898</v>
      </c>
      <c r="C21" s="131">
        <v>6440485</v>
      </c>
      <c r="D21" s="131">
        <v>6633699</v>
      </c>
      <c r="F21" s="27"/>
    </row>
    <row r="22" spans="1:6" ht="12.75">
      <c r="A22" s="177" t="s">
        <v>172</v>
      </c>
      <c r="B22" s="131">
        <v>5257401</v>
      </c>
      <c r="C22" s="131">
        <v>2500000</v>
      </c>
      <c r="D22" s="131">
        <v>2500000</v>
      </c>
      <c r="F22" s="27"/>
    </row>
    <row r="23" spans="1:6" ht="12.75">
      <c r="A23" s="129" t="s">
        <v>464</v>
      </c>
      <c r="B23" s="131">
        <v>0</v>
      </c>
      <c r="C23" s="131">
        <v>5415123</v>
      </c>
      <c r="D23" s="131">
        <v>5577577</v>
      </c>
      <c r="F23" s="27"/>
    </row>
    <row r="24" spans="1:4" ht="12.75">
      <c r="A24" s="176" t="s">
        <v>158</v>
      </c>
      <c r="B24" s="178">
        <f>SUM(B16:B23)</f>
        <v>184261398</v>
      </c>
      <c r="C24" s="178">
        <f>SUM(C16:C23)</f>
        <v>189789240</v>
      </c>
      <c r="D24" s="178">
        <f>SUM(D16:D23)</f>
        <v>195482918</v>
      </c>
    </row>
    <row r="25" spans="1:4" ht="12.75">
      <c r="A25" s="129"/>
      <c r="B25" s="129"/>
      <c r="C25" s="129"/>
      <c r="D25" s="129"/>
    </row>
    <row r="26" spans="1:4" ht="12.75">
      <c r="A26" s="129"/>
      <c r="B26" s="129"/>
      <c r="C26" s="129"/>
      <c r="D26" s="129"/>
    </row>
    <row r="27" spans="1:4" ht="12.75">
      <c r="A27" s="129" t="s">
        <v>159</v>
      </c>
      <c r="B27" s="131">
        <f>B11-B24</f>
        <v>6552863</v>
      </c>
      <c r="C27" s="131">
        <f>C11-C24</f>
        <v>6749449</v>
      </c>
      <c r="D27" s="131">
        <f>D11-D24</f>
        <v>6951932</v>
      </c>
    </row>
    <row r="32" spans="1:4" ht="12.75">
      <c r="A32" s="199" t="s">
        <v>412</v>
      </c>
      <c r="B32" s="199"/>
      <c r="C32" s="199"/>
      <c r="D32" s="199"/>
    </row>
    <row r="33" spans="1:4" ht="12.75">
      <c r="A33" s="199" t="s">
        <v>413</v>
      </c>
      <c r="B33" s="199"/>
      <c r="C33" s="199"/>
      <c r="D33" s="199"/>
    </row>
    <row r="34" spans="1:4" ht="13.5" thickBot="1">
      <c r="A34" s="15" t="s">
        <v>415</v>
      </c>
      <c r="D34" s="38" t="s">
        <v>252</v>
      </c>
    </row>
    <row r="35" spans="1:4" ht="12.75">
      <c r="A35" s="104" t="s">
        <v>414</v>
      </c>
      <c r="B35" s="106"/>
      <c r="C35" s="106">
        <v>0</v>
      </c>
      <c r="D35" s="106">
        <v>0</v>
      </c>
    </row>
    <row r="36" spans="1:4" ht="12.75">
      <c r="A36" s="93"/>
      <c r="B36" s="107"/>
      <c r="C36" s="107"/>
      <c r="D36" s="107"/>
    </row>
  </sheetData>
  <sheetProtection/>
  <mergeCells count="2">
    <mergeCell ref="A32:D32"/>
    <mergeCell ref="A33:D33"/>
  </mergeCells>
  <printOptions/>
  <pageMargins left="1.83" right="0.75" top="1.13" bottom="1" header="0.5" footer="0.5"/>
  <pageSetup horizontalDpi="600" verticalDpi="600" orientation="portrait" paperSize="9" scale="90" r:id="rId1"/>
  <headerFooter alignWithMargins="0">
    <oddHeader>&amp;C2011. évi költségvetés
GÖRDÜLŐ TÁBLA
&amp;R11.sz.melléklet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6:F3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7.421875" style="0" customWidth="1"/>
    <col min="2" max="2" width="19.8515625" style="0" customWidth="1"/>
    <col min="3" max="3" width="13.7109375" style="0" customWidth="1"/>
    <col min="4" max="4" width="13.28125" style="0" customWidth="1"/>
    <col min="5" max="5" width="11.8515625" style="0" customWidth="1"/>
    <col min="6" max="6" width="10.421875" style="0" customWidth="1"/>
  </cols>
  <sheetData>
    <row r="6" spans="2:6" ht="18">
      <c r="B6" s="221" t="s">
        <v>403</v>
      </c>
      <c r="C6" s="221"/>
      <c r="D6" s="221"/>
      <c r="E6" s="221"/>
      <c r="F6" s="221"/>
    </row>
    <row r="7" spans="2:6" ht="18">
      <c r="B7" s="92"/>
      <c r="C7" s="92"/>
      <c r="D7" s="92"/>
      <c r="E7" s="92"/>
      <c r="F7" s="92"/>
    </row>
    <row r="8" spans="2:6" ht="18">
      <c r="B8" s="92"/>
      <c r="C8" s="92"/>
      <c r="D8" s="92"/>
      <c r="E8" s="92"/>
      <c r="F8" s="92"/>
    </row>
    <row r="9" spans="2:6" ht="12.75">
      <c r="B9" s="93"/>
      <c r="C9" s="222" t="s">
        <v>486</v>
      </c>
      <c r="D9" s="222"/>
      <c r="E9" s="222"/>
      <c r="F9" s="222"/>
    </row>
    <row r="10" spans="2:6" ht="13.5" thickBot="1">
      <c r="B10" s="94" t="s">
        <v>404</v>
      </c>
      <c r="C10" s="94" t="s">
        <v>405</v>
      </c>
      <c r="D10" s="94" t="s">
        <v>406</v>
      </c>
      <c r="E10" s="94"/>
      <c r="F10" s="94" t="s">
        <v>407</v>
      </c>
    </row>
    <row r="11" spans="2:6" ht="13.5" thickTop="1">
      <c r="B11" s="95" t="s">
        <v>447</v>
      </c>
      <c r="C11" s="96">
        <v>0</v>
      </c>
      <c r="D11" s="96">
        <v>500000</v>
      </c>
      <c r="E11" s="97"/>
      <c r="F11" s="96">
        <f>SUM(C11:E11)</f>
        <v>500000</v>
      </c>
    </row>
    <row r="12" spans="2:6" ht="12.75">
      <c r="B12" s="95" t="s">
        <v>442</v>
      </c>
      <c r="C12" s="96"/>
      <c r="D12" s="96">
        <v>400026</v>
      </c>
      <c r="E12" s="97"/>
      <c r="F12" s="96">
        <f>SUM(C12:E12)</f>
        <v>400026</v>
      </c>
    </row>
    <row r="13" spans="2:6" ht="25.5">
      <c r="B13" s="95" t="s">
        <v>408</v>
      </c>
      <c r="C13" s="96">
        <v>3045000</v>
      </c>
      <c r="D13" s="96">
        <v>1044304</v>
      </c>
      <c r="E13" s="97"/>
      <c r="F13" s="96">
        <f>SUM(C13:E13)</f>
        <v>4089304</v>
      </c>
    </row>
    <row r="14" spans="2:6" ht="12.75">
      <c r="B14" s="95" t="s">
        <v>455</v>
      </c>
      <c r="C14" s="96"/>
      <c r="D14" s="96">
        <v>1263568</v>
      </c>
      <c r="E14" s="97"/>
      <c r="F14" s="96">
        <f>SUM(C14:E14)</f>
        <v>1263568</v>
      </c>
    </row>
    <row r="15" spans="2:6" ht="13.5" thickBot="1">
      <c r="B15" s="98" t="s">
        <v>429</v>
      </c>
      <c r="C15" s="99"/>
      <c r="D15" s="96">
        <v>0</v>
      </c>
      <c r="E15" s="100"/>
      <c r="F15" s="96">
        <f>SUM(C15:E15)</f>
        <v>0</v>
      </c>
    </row>
    <row r="16" spans="2:6" ht="13.5" thickTop="1">
      <c r="B16" s="101" t="s">
        <v>259</v>
      </c>
      <c r="C16" s="102">
        <f>SUM(C11:C15)</f>
        <v>3045000</v>
      </c>
      <c r="D16" s="113">
        <f>SUM(D11:D15)</f>
        <v>3207898</v>
      </c>
      <c r="E16" s="102"/>
      <c r="F16" s="113">
        <f>SUM(F11:F15)</f>
        <v>6252898</v>
      </c>
    </row>
    <row r="19" ht="12.75">
      <c r="F19" s="25"/>
    </row>
    <row r="24" spans="2:6" ht="18">
      <c r="B24" s="223" t="s">
        <v>409</v>
      </c>
      <c r="C24" s="223"/>
      <c r="D24" s="223"/>
      <c r="E24" s="223"/>
      <c r="F24" s="223"/>
    </row>
    <row r="25" spans="2:6" ht="18">
      <c r="B25" s="103"/>
      <c r="C25" s="103"/>
      <c r="D25" s="103"/>
      <c r="E25" s="224" t="s">
        <v>487</v>
      </c>
      <c r="F25" s="225"/>
    </row>
    <row r="26" spans="2:6" ht="12.75">
      <c r="B26" s="105" t="s">
        <v>447</v>
      </c>
      <c r="C26" s="105"/>
      <c r="D26" s="105"/>
      <c r="E26" s="114"/>
      <c r="F26" s="180">
        <v>500000</v>
      </c>
    </row>
    <row r="27" spans="2:6" ht="12.75">
      <c r="B27" s="105" t="s">
        <v>442</v>
      </c>
      <c r="C27" s="105"/>
      <c r="D27" s="105"/>
      <c r="E27" s="114"/>
      <c r="F27" s="180">
        <v>400026</v>
      </c>
    </row>
    <row r="28" spans="2:6" ht="12.75">
      <c r="B28" s="219" t="s">
        <v>410</v>
      </c>
      <c r="C28" s="220"/>
      <c r="D28" s="117"/>
      <c r="E28" s="114"/>
      <c r="F28" s="180">
        <v>4089304</v>
      </c>
    </row>
    <row r="29" spans="2:6" ht="12.75">
      <c r="B29" s="116" t="s">
        <v>455</v>
      </c>
      <c r="C29" s="117"/>
      <c r="D29" s="111"/>
      <c r="E29" s="114"/>
      <c r="F29" s="180">
        <v>1263568</v>
      </c>
    </row>
    <row r="30" spans="2:6" ht="13.5" thickBot="1">
      <c r="B30" s="112"/>
      <c r="C30" s="112"/>
      <c r="D30" s="112"/>
      <c r="E30" s="115"/>
      <c r="F30" s="181">
        <v>0</v>
      </c>
    </row>
    <row r="31" spans="2:6" ht="13.5" thickBot="1">
      <c r="B31" s="118" t="s">
        <v>259</v>
      </c>
      <c r="C31" s="119"/>
      <c r="D31" s="119"/>
      <c r="E31" s="120"/>
      <c r="F31" s="182">
        <f>SUM(F26:F30)</f>
        <v>6252898</v>
      </c>
    </row>
    <row r="32" spans="2:6" ht="12.75">
      <c r="B32" s="183" t="s">
        <v>429</v>
      </c>
      <c r="C32" s="104"/>
      <c r="D32" s="104"/>
      <c r="E32" s="104"/>
      <c r="F32" s="184">
        <v>0</v>
      </c>
    </row>
  </sheetData>
  <sheetProtection/>
  <mergeCells count="5">
    <mergeCell ref="B28:C28"/>
    <mergeCell ref="B6:F6"/>
    <mergeCell ref="C9:F9"/>
    <mergeCell ref="B24:F24"/>
    <mergeCell ref="E25:F25"/>
  </mergeCells>
  <printOptions/>
  <pageMargins left="1.27" right="0.75" top="1" bottom="1" header="0.5" footer="0.5"/>
  <pageSetup horizontalDpi="600" verticalDpi="600" orientation="portrait" paperSize="9" r:id="rId1"/>
  <headerFooter alignWithMargins="0">
    <oddHeader>&amp;C2011. évi költsegvetés
&amp;R12.sz.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F7" sqref="F7"/>
    </sheetView>
  </sheetViews>
  <sheetFormatPr defaultColWidth="9.140625" defaultRowHeight="12.75"/>
  <cols>
    <col min="2" max="2" width="20.7109375" style="0" bestFit="1" customWidth="1"/>
    <col min="3" max="4" width="11.140625" style="0" bestFit="1" customWidth="1"/>
    <col min="5" max="5" width="12.00390625" style="0" customWidth="1"/>
  </cols>
  <sheetData>
    <row r="1" spans="5:6" ht="12.75">
      <c r="E1" s="198" t="s">
        <v>373</v>
      </c>
      <c r="F1" s="198"/>
    </row>
    <row r="3" spans="1:6" ht="12.75">
      <c r="A3" s="199" t="s">
        <v>269</v>
      </c>
      <c r="B3" s="199"/>
      <c r="C3" s="199"/>
      <c r="D3" s="199"/>
      <c r="E3" s="199"/>
      <c r="F3" s="199"/>
    </row>
    <row r="5" spans="1:6" ht="12.75">
      <c r="A5" s="121"/>
      <c r="B5" s="121"/>
      <c r="C5" s="122"/>
      <c r="D5" s="122"/>
      <c r="E5" s="122"/>
      <c r="F5" s="123" t="s">
        <v>252</v>
      </c>
    </row>
    <row r="6" spans="1:6" ht="25.5">
      <c r="A6" s="124" t="s">
        <v>131</v>
      </c>
      <c r="B6" s="125" t="s">
        <v>228</v>
      </c>
      <c r="C6" s="126" t="s">
        <v>255</v>
      </c>
      <c r="D6" s="127" t="s">
        <v>370</v>
      </c>
      <c r="E6" s="127" t="s">
        <v>448</v>
      </c>
      <c r="F6" s="127"/>
    </row>
    <row r="7" spans="1:6" ht="12.75">
      <c r="A7" s="128">
        <v>29</v>
      </c>
      <c r="B7" s="129" t="s">
        <v>178</v>
      </c>
      <c r="C7" s="130">
        <v>0</v>
      </c>
      <c r="D7" s="130">
        <v>0</v>
      </c>
      <c r="E7" s="131"/>
      <c r="F7" s="129"/>
    </row>
    <row r="8" spans="1:6" ht="12.75">
      <c r="A8" s="128">
        <v>45</v>
      </c>
      <c r="B8" s="129" t="s">
        <v>432</v>
      </c>
      <c r="C8" s="130">
        <v>5000000</v>
      </c>
      <c r="D8" s="130">
        <v>0</v>
      </c>
      <c r="E8" s="131"/>
      <c r="F8" s="129"/>
    </row>
    <row r="9" spans="1:6" ht="12.75">
      <c r="A9" s="128">
        <v>46</v>
      </c>
      <c r="B9" s="129" t="s">
        <v>179</v>
      </c>
      <c r="C9" s="130">
        <v>16297000</v>
      </c>
      <c r="D9" s="130">
        <v>13073787</v>
      </c>
      <c r="E9" s="130">
        <v>15252087</v>
      </c>
      <c r="F9" s="129"/>
    </row>
    <row r="10" spans="1:6" ht="12.75">
      <c r="A10" s="128">
        <v>47</v>
      </c>
      <c r="B10" s="129" t="s">
        <v>180</v>
      </c>
      <c r="C10" s="130">
        <v>400000</v>
      </c>
      <c r="D10" s="130">
        <v>440000</v>
      </c>
      <c r="E10" s="130">
        <v>440000</v>
      </c>
      <c r="F10" s="129"/>
    </row>
    <row r="11" spans="1:6" ht="12.75">
      <c r="A11" s="128">
        <v>91</v>
      </c>
      <c r="B11" s="129" t="s">
        <v>181</v>
      </c>
      <c r="C11" s="130">
        <v>3261500</v>
      </c>
      <c r="D11" s="130">
        <v>4489406</v>
      </c>
      <c r="E11" s="130">
        <v>4489406</v>
      </c>
      <c r="F11" s="129"/>
    </row>
    <row r="12" spans="1:6" ht="12.75">
      <c r="A12" s="128">
        <v>92</v>
      </c>
      <c r="B12" s="129" t="s">
        <v>182</v>
      </c>
      <c r="C12" s="130">
        <v>49961690</v>
      </c>
      <c r="D12" s="130">
        <v>53946963</v>
      </c>
      <c r="E12" s="130">
        <v>53946963</v>
      </c>
      <c r="F12" s="129"/>
    </row>
    <row r="13" spans="1:6" ht="12.75">
      <c r="A13" s="128">
        <v>93</v>
      </c>
      <c r="B13" s="129" t="s">
        <v>183</v>
      </c>
      <c r="C13" s="130">
        <v>0</v>
      </c>
      <c r="D13" s="130">
        <v>0</v>
      </c>
      <c r="E13" s="130"/>
      <c r="F13" s="129"/>
    </row>
    <row r="14" spans="1:6" ht="12.75">
      <c r="A14" s="128">
        <v>94</v>
      </c>
      <c r="B14" s="129" t="s">
        <v>184</v>
      </c>
      <c r="C14" s="130">
        <v>83457760</v>
      </c>
      <c r="D14" s="130">
        <v>99777656</v>
      </c>
      <c r="E14" s="130">
        <v>97599356</v>
      </c>
      <c r="F14" s="129"/>
    </row>
    <row r="15" spans="1:6" ht="12.75">
      <c r="A15" s="128">
        <v>48</v>
      </c>
      <c r="B15" s="129" t="s">
        <v>221</v>
      </c>
      <c r="C15" s="130">
        <v>1500000</v>
      </c>
      <c r="D15" s="130">
        <v>2374132</v>
      </c>
      <c r="E15" s="130">
        <v>874132</v>
      </c>
      <c r="F15" s="129"/>
    </row>
    <row r="16" spans="1:6" ht="12.75">
      <c r="A16" s="132"/>
      <c r="B16" s="133" t="s">
        <v>141</v>
      </c>
      <c r="C16" s="134">
        <f>SUM(C7:C15)</f>
        <v>159877950</v>
      </c>
      <c r="D16" s="134">
        <f>SUM(D7:D15)</f>
        <v>174101944</v>
      </c>
      <c r="E16" s="134">
        <f>SUM(E7:E15)</f>
        <v>172601944</v>
      </c>
      <c r="F16" s="135">
        <f>SUM(F7:F15)</f>
        <v>0</v>
      </c>
    </row>
    <row r="17" spans="1:6" ht="12.75">
      <c r="A17" s="136">
        <v>11</v>
      </c>
      <c r="B17" s="137" t="s">
        <v>185</v>
      </c>
      <c r="C17" s="130">
        <v>0</v>
      </c>
      <c r="D17" s="130">
        <v>500000</v>
      </c>
      <c r="E17" s="130">
        <v>500000</v>
      </c>
      <c r="F17" s="129"/>
    </row>
    <row r="18" spans="1:6" ht="12.75">
      <c r="A18" s="136">
        <v>12</v>
      </c>
      <c r="B18" s="137" t="s">
        <v>186</v>
      </c>
      <c r="C18" s="130">
        <v>0</v>
      </c>
      <c r="D18" s="130"/>
      <c r="E18" s="130"/>
      <c r="F18" s="129"/>
    </row>
    <row r="19" spans="1:6" ht="12.75">
      <c r="A19" s="136">
        <v>13</v>
      </c>
      <c r="B19" s="137" t="s">
        <v>187</v>
      </c>
      <c r="C19" s="130">
        <v>0</v>
      </c>
      <c r="D19" s="130">
        <v>192021</v>
      </c>
      <c r="E19" s="130">
        <v>192021</v>
      </c>
      <c r="F19" s="129"/>
    </row>
    <row r="20" spans="1:6" ht="12.75">
      <c r="A20" s="136">
        <v>17</v>
      </c>
      <c r="B20" s="137" t="s">
        <v>188</v>
      </c>
      <c r="C20" s="130">
        <v>0</v>
      </c>
      <c r="D20" s="130"/>
      <c r="E20" s="131"/>
      <c r="F20" s="129"/>
    </row>
    <row r="21" spans="1:6" ht="12.75">
      <c r="A21" s="136">
        <v>18</v>
      </c>
      <c r="B21" s="137" t="s">
        <v>189</v>
      </c>
      <c r="C21" s="130">
        <v>0</v>
      </c>
      <c r="D21" s="130">
        <v>48005</v>
      </c>
      <c r="E21" s="131">
        <v>48005</v>
      </c>
      <c r="F21" s="129"/>
    </row>
    <row r="22" spans="1:6" ht="12.75">
      <c r="A22" s="128">
        <v>37</v>
      </c>
      <c r="B22" s="129" t="s">
        <v>190</v>
      </c>
      <c r="C22" s="130">
        <v>1200000</v>
      </c>
      <c r="D22" s="130">
        <v>1581081</v>
      </c>
      <c r="E22" s="130">
        <v>1581081</v>
      </c>
      <c r="F22" s="129"/>
    </row>
    <row r="23" spans="1:6" ht="12.75">
      <c r="A23" s="128">
        <v>38</v>
      </c>
      <c r="B23" s="129" t="s">
        <v>191</v>
      </c>
      <c r="C23" s="130">
        <v>1100000</v>
      </c>
      <c r="D23" s="130">
        <v>2535000</v>
      </c>
      <c r="E23" s="130">
        <v>2535000</v>
      </c>
      <c r="F23" s="129"/>
    </row>
    <row r="24" spans="1:6" ht="12.75">
      <c r="A24" s="128">
        <v>45</v>
      </c>
      <c r="B24" s="129" t="s">
        <v>459</v>
      </c>
      <c r="C24" s="130">
        <v>0</v>
      </c>
      <c r="D24" s="130">
        <v>0</v>
      </c>
      <c r="E24" s="130">
        <v>0</v>
      </c>
      <c r="F24" s="129"/>
    </row>
    <row r="25" spans="1:6" ht="12.75">
      <c r="A25" s="128">
        <v>51</v>
      </c>
      <c r="B25" s="129" t="s">
        <v>192</v>
      </c>
      <c r="C25" s="130">
        <v>26831200</v>
      </c>
      <c r="D25" s="130">
        <v>23879638</v>
      </c>
      <c r="E25" s="130">
        <v>23879638</v>
      </c>
      <c r="F25" s="129"/>
    </row>
    <row r="26" spans="1:6" ht="12.75">
      <c r="A26" s="128">
        <v>511</v>
      </c>
      <c r="B26" s="138" t="s">
        <v>201</v>
      </c>
      <c r="C26" s="130">
        <v>9005600</v>
      </c>
      <c r="D26" s="130">
        <v>8797351</v>
      </c>
      <c r="E26" s="130">
        <v>8797351</v>
      </c>
      <c r="F26" s="129"/>
    </row>
    <row r="27" spans="1:6" ht="12.75">
      <c r="A27" s="128">
        <v>512</v>
      </c>
      <c r="B27" s="138" t="s">
        <v>202</v>
      </c>
      <c r="C27" s="130">
        <v>51700</v>
      </c>
      <c r="D27" s="130">
        <v>55730</v>
      </c>
      <c r="E27" s="130">
        <v>55730</v>
      </c>
      <c r="F27" s="129"/>
    </row>
    <row r="28" spans="1:6" ht="12.75">
      <c r="A28" s="128">
        <v>513</v>
      </c>
      <c r="B28" s="138" t="s">
        <v>438</v>
      </c>
      <c r="C28" s="130">
        <v>0</v>
      </c>
      <c r="D28" s="130">
        <v>0</v>
      </c>
      <c r="E28" s="130">
        <v>0</v>
      </c>
      <c r="F28" s="129"/>
    </row>
    <row r="29" spans="1:6" ht="12.75">
      <c r="A29" s="128">
        <v>514</v>
      </c>
      <c r="B29" s="138" t="s">
        <v>204</v>
      </c>
      <c r="C29" s="130">
        <v>2014600</v>
      </c>
      <c r="D29" s="130">
        <v>1752584</v>
      </c>
      <c r="E29" s="130">
        <v>1752584</v>
      </c>
      <c r="F29" s="129"/>
    </row>
    <row r="30" spans="1:6" ht="12.75">
      <c r="A30" s="128">
        <v>516</v>
      </c>
      <c r="B30" s="138" t="s">
        <v>205</v>
      </c>
      <c r="C30" s="130">
        <v>15759300</v>
      </c>
      <c r="D30" s="130">
        <v>13273973</v>
      </c>
      <c r="E30" s="130">
        <v>13273973</v>
      </c>
      <c r="F30" s="129"/>
    </row>
    <row r="31" spans="1:6" ht="12.75">
      <c r="A31" s="128">
        <v>52</v>
      </c>
      <c r="B31" s="129" t="s">
        <v>193</v>
      </c>
      <c r="C31" s="130">
        <v>5171800</v>
      </c>
      <c r="D31" s="130">
        <v>5768775</v>
      </c>
      <c r="E31" s="130">
        <v>5768775</v>
      </c>
      <c r="F31" s="129"/>
    </row>
    <row r="32" spans="1:6" ht="12.75">
      <c r="A32" s="128">
        <v>53</v>
      </c>
      <c r="B32" s="129" t="s">
        <v>194</v>
      </c>
      <c r="C32" s="130">
        <v>9454600</v>
      </c>
      <c r="D32" s="130">
        <v>7012399</v>
      </c>
      <c r="E32" s="130">
        <v>7016596</v>
      </c>
      <c r="F32" s="129"/>
    </row>
    <row r="33" spans="1:6" ht="12.75">
      <c r="A33" s="128">
        <v>54</v>
      </c>
      <c r="B33" s="129" t="s">
        <v>195</v>
      </c>
      <c r="C33" s="130">
        <v>2348156</v>
      </c>
      <c r="D33" s="130">
        <v>2026702</v>
      </c>
      <c r="E33" s="130">
        <v>2026702</v>
      </c>
      <c r="F33" s="129"/>
    </row>
    <row r="34" spans="1:6" ht="12.75">
      <c r="A34" s="128">
        <v>55</v>
      </c>
      <c r="B34" s="129" t="s">
        <v>196</v>
      </c>
      <c r="C34" s="130">
        <v>11623844</v>
      </c>
      <c r="D34" s="130">
        <v>13165680</v>
      </c>
      <c r="E34" s="130">
        <v>13165680</v>
      </c>
      <c r="F34" s="129"/>
    </row>
    <row r="35" spans="1:6" ht="12.75">
      <c r="A35" s="128">
        <v>55224</v>
      </c>
      <c r="B35" s="138" t="s">
        <v>210</v>
      </c>
      <c r="C35" s="130">
        <v>752500</v>
      </c>
      <c r="D35" s="130">
        <v>947031</v>
      </c>
      <c r="E35" s="130">
        <v>947031</v>
      </c>
      <c r="F35" s="129"/>
    </row>
    <row r="36" spans="1:6" ht="12.75">
      <c r="A36" s="128">
        <v>55225</v>
      </c>
      <c r="B36" s="138" t="s">
        <v>211</v>
      </c>
      <c r="C36" s="130">
        <v>2288000</v>
      </c>
      <c r="D36" s="130">
        <v>2580392</v>
      </c>
      <c r="E36" s="130">
        <v>2580392</v>
      </c>
      <c r="F36" s="129"/>
    </row>
    <row r="37" spans="1:6" ht="12.75">
      <c r="A37" s="128">
        <v>56</v>
      </c>
      <c r="B37" s="129" t="s">
        <v>197</v>
      </c>
      <c r="C37" s="130">
        <v>3518275</v>
      </c>
      <c r="D37" s="130">
        <v>3321482</v>
      </c>
      <c r="E37" s="130">
        <v>3321482</v>
      </c>
      <c r="F37" s="129"/>
    </row>
    <row r="38" spans="1:6" ht="12.75">
      <c r="A38" s="128">
        <v>57</v>
      </c>
      <c r="B38" s="129" t="s">
        <v>198</v>
      </c>
      <c r="C38" s="130">
        <v>1948480</v>
      </c>
      <c r="D38" s="130">
        <v>2095561</v>
      </c>
      <c r="E38" s="130">
        <v>2095561</v>
      </c>
      <c r="F38" s="129"/>
    </row>
    <row r="39" spans="1:6" ht="12.75">
      <c r="A39" s="128">
        <v>58</v>
      </c>
      <c r="B39" s="129" t="s">
        <v>199</v>
      </c>
      <c r="C39" s="130">
        <v>29768600</v>
      </c>
      <c r="D39" s="130">
        <v>32467528</v>
      </c>
      <c r="E39" s="130">
        <v>32467528</v>
      </c>
      <c r="F39" s="129"/>
    </row>
    <row r="40" spans="1:6" ht="12.75">
      <c r="A40" s="128">
        <v>59</v>
      </c>
      <c r="B40" s="129" t="s">
        <v>200</v>
      </c>
      <c r="C40" s="130">
        <v>1500000</v>
      </c>
      <c r="D40" s="130">
        <v>6757401</v>
      </c>
      <c r="E40" s="130">
        <v>5257401</v>
      </c>
      <c r="F40" s="129"/>
    </row>
    <row r="41" spans="1:6" ht="12.75">
      <c r="A41" s="139"/>
      <c r="B41" s="133" t="s">
        <v>142</v>
      </c>
      <c r="C41" s="134">
        <v>94526955</v>
      </c>
      <c r="D41" s="134">
        <f>SUM(D17:D25,D31:D34,D37:D40)</f>
        <v>101351273</v>
      </c>
      <c r="E41" s="134">
        <f>SUM(E17:E25,E31:E34,E37:E40)</f>
        <v>99855470</v>
      </c>
      <c r="F41" s="135">
        <f>SUM(F17:F25,F31:F34,F37:F40)</f>
        <v>0</v>
      </c>
    </row>
    <row r="42" spans="1:6" ht="12.75">
      <c r="A42" s="136"/>
      <c r="B42" s="140"/>
      <c r="C42" s="130"/>
      <c r="D42" s="130"/>
      <c r="E42" s="131"/>
      <c r="F42" s="131">
        <v>0</v>
      </c>
    </row>
    <row r="43" spans="1:6" ht="12.75">
      <c r="A43" s="139"/>
      <c r="B43" s="133" t="s">
        <v>143</v>
      </c>
      <c r="C43" s="134">
        <v>65350995</v>
      </c>
      <c r="D43" s="134">
        <f>D16-D41</f>
        <v>72750671</v>
      </c>
      <c r="E43" s="134">
        <f>E16-E41</f>
        <v>72746474</v>
      </c>
      <c r="F43" s="135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 
A BEVÉTELEK ÉS A KIADÁSOK ALAKULÁSA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3.00390625" style="0" bestFit="1" customWidth="1"/>
    <col min="2" max="13" width="7.7109375" style="0" customWidth="1"/>
  </cols>
  <sheetData>
    <row r="1" spans="12:14" ht="12.75">
      <c r="L1" s="81" t="s">
        <v>4</v>
      </c>
      <c r="M1" s="81"/>
      <c r="N1" s="81"/>
    </row>
    <row r="2" spans="1:14" ht="12.75">
      <c r="A2" s="199" t="s">
        <v>456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3" ht="12.75">
      <c r="N3" s="15" t="s">
        <v>5</v>
      </c>
    </row>
    <row r="4" spans="1:14" ht="13.5" thickBot="1">
      <c r="A4" s="188" t="s">
        <v>377</v>
      </c>
      <c r="B4" s="188" t="s">
        <v>6</v>
      </c>
      <c r="C4" s="188" t="s">
        <v>7</v>
      </c>
      <c r="D4" s="188" t="s">
        <v>8</v>
      </c>
      <c r="E4" s="188" t="s">
        <v>9</v>
      </c>
      <c r="F4" s="188" t="s">
        <v>10</v>
      </c>
      <c r="G4" s="188" t="s">
        <v>11</v>
      </c>
      <c r="H4" s="188" t="s">
        <v>12</v>
      </c>
      <c r="I4" s="188" t="s">
        <v>13</v>
      </c>
      <c r="J4" s="188" t="s">
        <v>14</v>
      </c>
      <c r="K4" s="188" t="s">
        <v>15</v>
      </c>
      <c r="L4" s="188" t="s">
        <v>16</v>
      </c>
      <c r="M4" s="188" t="s">
        <v>17</v>
      </c>
      <c r="N4" s="188" t="s">
        <v>18</v>
      </c>
    </row>
    <row r="5" spans="1:14" ht="13.5" thickBot="1">
      <c r="A5" s="87" t="s">
        <v>19</v>
      </c>
      <c r="B5" s="87">
        <v>3038</v>
      </c>
      <c r="C5" s="88">
        <f>B34</f>
        <v>9231</v>
      </c>
      <c r="D5" s="88">
        <f aca="true" t="shared" si="0" ref="D5:M5">C34</f>
        <v>8365</v>
      </c>
      <c r="E5" s="88">
        <f t="shared" si="0"/>
        <v>14347</v>
      </c>
      <c r="F5" s="88">
        <f t="shared" si="0"/>
        <v>4232</v>
      </c>
      <c r="G5" s="88">
        <f t="shared" si="0"/>
        <v>7024</v>
      </c>
      <c r="H5" s="88">
        <f t="shared" si="0"/>
        <v>11185</v>
      </c>
      <c r="I5" s="88">
        <f t="shared" si="0"/>
        <v>4505</v>
      </c>
      <c r="J5" s="88">
        <f t="shared" si="0"/>
        <v>6741</v>
      </c>
      <c r="K5" s="88">
        <f t="shared" si="0"/>
        <v>19483</v>
      </c>
      <c r="L5" s="88">
        <f t="shared" si="0"/>
        <v>14359</v>
      </c>
      <c r="M5" s="88">
        <f t="shared" si="0"/>
        <v>9172</v>
      </c>
      <c r="N5" s="87"/>
    </row>
    <row r="6" spans="1:14" ht="12.75">
      <c r="A6" s="185" t="s">
        <v>270</v>
      </c>
      <c r="B6" s="185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85"/>
    </row>
    <row r="7" spans="1:14" ht="12.75">
      <c r="A7" s="93" t="s">
        <v>378</v>
      </c>
      <c r="B7" s="186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186">
        <f aca="true" t="shared" si="1" ref="N7:N16">SUM(B7:M7)</f>
        <v>0</v>
      </c>
    </row>
    <row r="8" spans="1:14" ht="12.75">
      <c r="A8" s="93" t="s">
        <v>379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186">
        <f t="shared" si="1"/>
        <v>0</v>
      </c>
    </row>
    <row r="9" spans="1:14" ht="12.75">
      <c r="A9" s="93" t="s">
        <v>380</v>
      </c>
      <c r="B9" s="93">
        <v>11596</v>
      </c>
      <c r="C9" s="93">
        <v>1590</v>
      </c>
      <c r="D9" s="93">
        <v>816</v>
      </c>
      <c r="E9" s="93">
        <v>41</v>
      </c>
      <c r="F9" s="93">
        <v>1668</v>
      </c>
      <c r="G9" s="93">
        <v>1796</v>
      </c>
      <c r="H9" s="93">
        <v>1350</v>
      </c>
      <c r="I9" s="93">
        <v>6244</v>
      </c>
      <c r="J9" s="93">
        <v>2272</v>
      </c>
      <c r="K9" s="93">
        <v>-258</v>
      </c>
      <c r="L9" s="93">
        <v>1258</v>
      </c>
      <c r="M9" s="93">
        <v>3503</v>
      </c>
      <c r="N9" s="186">
        <f t="shared" si="1"/>
        <v>31876</v>
      </c>
    </row>
    <row r="10" spans="1:14" ht="12.75">
      <c r="A10" s="93" t="s">
        <v>381</v>
      </c>
      <c r="B10" s="93"/>
      <c r="C10" s="93"/>
      <c r="D10" s="93"/>
      <c r="E10" s="93"/>
      <c r="F10" s="93"/>
      <c r="G10" s="93">
        <v>120</v>
      </c>
      <c r="H10" s="93">
        <v>260</v>
      </c>
      <c r="I10" s="93"/>
      <c r="J10" s="93">
        <v>65</v>
      </c>
      <c r="K10" s="93">
        <v>2</v>
      </c>
      <c r="L10" s="93">
        <v>500</v>
      </c>
      <c r="M10" s="93">
        <v>8</v>
      </c>
      <c r="N10" s="186">
        <f t="shared" si="1"/>
        <v>955</v>
      </c>
    </row>
    <row r="11" spans="1:14" ht="12.75">
      <c r="A11" s="93" t="s">
        <v>382</v>
      </c>
      <c r="B11" s="93">
        <v>257</v>
      </c>
      <c r="C11" s="93">
        <v>637</v>
      </c>
      <c r="D11" s="93">
        <v>242</v>
      </c>
      <c r="E11" s="93">
        <v>271</v>
      </c>
      <c r="F11" s="93">
        <v>664</v>
      </c>
      <c r="G11" s="93">
        <v>435</v>
      </c>
      <c r="H11" s="93">
        <v>217</v>
      </c>
      <c r="I11" s="93">
        <v>624</v>
      </c>
      <c r="J11" s="93">
        <v>344</v>
      </c>
      <c r="K11" s="93">
        <v>236</v>
      </c>
      <c r="L11" s="93">
        <v>306</v>
      </c>
      <c r="M11" s="93">
        <v>1220</v>
      </c>
      <c r="N11" s="186">
        <f t="shared" si="1"/>
        <v>5453</v>
      </c>
    </row>
    <row r="12" spans="1:14" ht="12.75">
      <c r="A12" s="93" t="s">
        <v>383</v>
      </c>
      <c r="B12" s="93">
        <v>1829</v>
      </c>
      <c r="C12" s="93">
        <v>2714</v>
      </c>
      <c r="D12" s="93">
        <v>8243</v>
      </c>
      <c r="E12" s="93">
        <v>3228</v>
      </c>
      <c r="F12" s="93">
        <v>4281</v>
      </c>
      <c r="G12" s="93">
        <v>5836</v>
      </c>
      <c r="H12" s="93">
        <v>1334</v>
      </c>
      <c r="I12" s="93">
        <v>5359</v>
      </c>
      <c r="J12" s="93">
        <v>14606</v>
      </c>
      <c r="K12" s="93">
        <v>3595</v>
      </c>
      <c r="L12" s="93">
        <v>1441</v>
      </c>
      <c r="M12" s="93">
        <v>1591</v>
      </c>
      <c r="N12" s="186">
        <f t="shared" si="1"/>
        <v>54057</v>
      </c>
    </row>
    <row r="13" spans="1:14" ht="12.75">
      <c r="A13" s="93" t="s">
        <v>384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93"/>
      <c r="I13" s="93"/>
      <c r="J13" s="93"/>
      <c r="K13" s="93"/>
      <c r="L13" s="93"/>
      <c r="M13" s="93"/>
      <c r="N13" s="186">
        <f>SUM(B13:M13)</f>
        <v>0</v>
      </c>
    </row>
    <row r="14" spans="1:14" ht="12.75">
      <c r="A14" s="93" t="s">
        <v>385</v>
      </c>
      <c r="B14" s="93">
        <v>13709</v>
      </c>
      <c r="C14" s="93">
        <v>8119</v>
      </c>
      <c r="D14" s="93">
        <v>5922</v>
      </c>
      <c r="E14" s="93">
        <v>9854</v>
      </c>
      <c r="F14" s="93">
        <v>7949</v>
      </c>
      <c r="G14" s="93">
        <v>7392</v>
      </c>
      <c r="H14" s="93">
        <v>6556</v>
      </c>
      <c r="I14" s="93">
        <v>8400</v>
      </c>
      <c r="J14" s="93">
        <v>6676</v>
      </c>
      <c r="K14" s="93">
        <v>7448</v>
      </c>
      <c r="L14" s="93">
        <v>8327</v>
      </c>
      <c r="M14" s="93">
        <v>7247</v>
      </c>
      <c r="N14" s="186">
        <f>SUM(B14:M14)</f>
        <v>97599</v>
      </c>
    </row>
    <row r="15" spans="1:14" ht="13.5" thickBot="1">
      <c r="A15" s="187" t="s">
        <v>386</v>
      </c>
      <c r="B15" s="187">
        <v>-3426</v>
      </c>
      <c r="C15" s="187">
        <v>-1225</v>
      </c>
      <c r="D15" s="187">
        <v>3915</v>
      </c>
      <c r="E15" s="187">
        <v>-6335</v>
      </c>
      <c r="F15" s="187">
        <v>2809</v>
      </c>
      <c r="G15" s="187">
        <v>3527</v>
      </c>
      <c r="H15" s="187">
        <v>-2921</v>
      </c>
      <c r="I15" s="187">
        <v>-2231</v>
      </c>
      <c r="J15" s="187">
        <v>5151</v>
      </c>
      <c r="K15" s="187">
        <v>-3074</v>
      </c>
      <c r="L15" s="187">
        <v>156</v>
      </c>
      <c r="M15" s="187">
        <v>4528</v>
      </c>
      <c r="N15" s="188">
        <f t="shared" si="1"/>
        <v>874</v>
      </c>
    </row>
    <row r="16" spans="1:14" ht="13.5" thickBot="1">
      <c r="A16" s="77" t="s">
        <v>20</v>
      </c>
      <c r="B16" s="77">
        <f>SUM(B8:B15)</f>
        <v>23965</v>
      </c>
      <c r="C16" s="77">
        <f aca="true" t="shared" si="2" ref="C16:M16">SUM(C8:C15)</f>
        <v>11835</v>
      </c>
      <c r="D16" s="77">
        <f t="shared" si="2"/>
        <v>19138</v>
      </c>
      <c r="E16" s="77">
        <f t="shared" si="2"/>
        <v>7059</v>
      </c>
      <c r="F16" s="77">
        <f t="shared" si="2"/>
        <v>17371</v>
      </c>
      <c r="G16" s="77">
        <f t="shared" si="2"/>
        <v>19106</v>
      </c>
      <c r="H16" s="77">
        <f t="shared" si="2"/>
        <v>6796</v>
      </c>
      <c r="I16" s="77">
        <f t="shared" si="2"/>
        <v>18396</v>
      </c>
      <c r="J16" s="77">
        <f t="shared" si="2"/>
        <v>29114</v>
      </c>
      <c r="K16" s="77">
        <f t="shared" si="2"/>
        <v>7949</v>
      </c>
      <c r="L16" s="77">
        <f t="shared" si="2"/>
        <v>11988</v>
      </c>
      <c r="M16" s="77">
        <f t="shared" si="2"/>
        <v>18097</v>
      </c>
      <c r="N16" s="77">
        <f t="shared" si="1"/>
        <v>190814</v>
      </c>
    </row>
    <row r="17" spans="1:14" ht="13.5" thickBot="1">
      <c r="A17" s="77" t="s">
        <v>21</v>
      </c>
      <c r="B17" s="78">
        <f aca="true" t="shared" si="3" ref="B17:M17">SUM(B5,B6,B16)</f>
        <v>27003</v>
      </c>
      <c r="C17" s="78">
        <f t="shared" si="3"/>
        <v>21066</v>
      </c>
      <c r="D17" s="78">
        <f t="shared" si="3"/>
        <v>27503</v>
      </c>
      <c r="E17" s="78">
        <f t="shared" si="3"/>
        <v>21406</v>
      </c>
      <c r="F17" s="78">
        <f t="shared" si="3"/>
        <v>21603</v>
      </c>
      <c r="G17" s="78">
        <f t="shared" si="3"/>
        <v>26130</v>
      </c>
      <c r="H17" s="78">
        <f t="shared" si="3"/>
        <v>17981</v>
      </c>
      <c r="I17" s="78">
        <f t="shared" si="3"/>
        <v>22901</v>
      </c>
      <c r="J17" s="78">
        <f t="shared" si="3"/>
        <v>35855</v>
      </c>
      <c r="K17" s="78">
        <f t="shared" si="3"/>
        <v>27432</v>
      </c>
      <c r="L17" s="78">
        <f t="shared" si="3"/>
        <v>26347</v>
      </c>
      <c r="M17" s="78">
        <f t="shared" si="3"/>
        <v>27269</v>
      </c>
      <c r="N17" s="77"/>
    </row>
    <row r="18" spans="1:14" ht="12.75">
      <c r="A18" s="189" t="s">
        <v>22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89"/>
    </row>
    <row r="19" spans="1:14" ht="12.75">
      <c r="A19" s="93" t="s">
        <v>387</v>
      </c>
      <c r="B19" s="93">
        <v>0</v>
      </c>
      <c r="C19" s="93"/>
      <c r="D19" s="93"/>
      <c r="E19" s="93">
        <v>3538</v>
      </c>
      <c r="F19" s="93">
        <v>0</v>
      </c>
      <c r="G19" s="93">
        <v>628</v>
      </c>
      <c r="H19" s="93"/>
      <c r="I19" s="93">
        <v>126</v>
      </c>
      <c r="J19" s="93">
        <v>0</v>
      </c>
      <c r="K19" s="93">
        <v>236</v>
      </c>
      <c r="L19" s="93"/>
      <c r="M19" s="93">
        <v>628</v>
      </c>
      <c r="N19" s="186">
        <f aca="true" t="shared" si="4" ref="N19:N32">SUM(B19:M19)</f>
        <v>5156</v>
      </c>
    </row>
    <row r="20" spans="1:14" ht="12.75">
      <c r="A20" s="93" t="s">
        <v>388</v>
      </c>
      <c r="B20" s="93">
        <v>0</v>
      </c>
      <c r="C20" s="93"/>
      <c r="D20" s="93"/>
      <c r="E20" s="93">
        <v>860</v>
      </c>
      <c r="F20" s="93">
        <v>0</v>
      </c>
      <c r="G20" s="93">
        <v>32</v>
      </c>
      <c r="H20" s="93"/>
      <c r="I20" s="93">
        <v>0</v>
      </c>
      <c r="J20" s="93">
        <v>0</v>
      </c>
      <c r="K20" s="93">
        <v>48</v>
      </c>
      <c r="L20" s="93"/>
      <c r="M20" s="93">
        <v>157</v>
      </c>
      <c r="N20" s="186">
        <f t="shared" si="4"/>
        <v>1097</v>
      </c>
    </row>
    <row r="21" spans="1:14" ht="12.75">
      <c r="A21" s="93" t="s">
        <v>389</v>
      </c>
      <c r="B21" s="93">
        <v>80</v>
      </c>
      <c r="C21" s="93">
        <v>539</v>
      </c>
      <c r="D21" s="93">
        <v>0</v>
      </c>
      <c r="E21" s="93">
        <v>0</v>
      </c>
      <c r="F21" s="93">
        <v>296</v>
      </c>
      <c r="G21" s="93">
        <v>80</v>
      </c>
      <c r="H21" s="93"/>
      <c r="I21" s="93"/>
      <c r="J21" s="93">
        <v>1129</v>
      </c>
      <c r="K21" s="93"/>
      <c r="L21" s="93">
        <v>120</v>
      </c>
      <c r="M21" s="93">
        <v>119</v>
      </c>
      <c r="N21" s="186">
        <f t="shared" si="4"/>
        <v>2363</v>
      </c>
    </row>
    <row r="22" spans="1:14" ht="12.75">
      <c r="A22" s="93" t="s">
        <v>390</v>
      </c>
      <c r="B22" s="93">
        <v>100</v>
      </c>
      <c r="C22" s="93">
        <v>0</v>
      </c>
      <c r="D22" s="93">
        <v>0</v>
      </c>
      <c r="E22" s="93">
        <v>0</v>
      </c>
      <c r="F22" s="93">
        <v>200</v>
      </c>
      <c r="G22" s="93">
        <v>205</v>
      </c>
      <c r="H22" s="93">
        <v>0</v>
      </c>
      <c r="I22" s="93">
        <v>1550</v>
      </c>
      <c r="J22" s="93"/>
      <c r="K22" s="93">
        <v>180</v>
      </c>
      <c r="L22" s="93">
        <v>114</v>
      </c>
      <c r="M22" s="93">
        <v>330</v>
      </c>
      <c r="N22" s="186">
        <f t="shared" si="4"/>
        <v>2679</v>
      </c>
    </row>
    <row r="23" spans="1:14" ht="12.75">
      <c r="A23" s="93" t="s">
        <v>391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86">
        <f t="shared" si="4"/>
        <v>0</v>
      </c>
    </row>
    <row r="24" spans="1:14" ht="12.75">
      <c r="A24" s="93" t="s">
        <v>392</v>
      </c>
      <c r="B24" s="93">
        <v>5530</v>
      </c>
      <c r="C24" s="93">
        <v>4293</v>
      </c>
      <c r="D24" s="93">
        <v>4898</v>
      </c>
      <c r="E24" s="93">
        <v>5062</v>
      </c>
      <c r="F24" s="93">
        <v>5216</v>
      </c>
      <c r="G24" s="93">
        <v>6689</v>
      </c>
      <c r="H24" s="93">
        <v>5694</v>
      </c>
      <c r="I24" s="93">
        <v>5154</v>
      </c>
      <c r="J24" s="93">
        <v>5822</v>
      </c>
      <c r="K24" s="93">
        <v>5136</v>
      </c>
      <c r="L24" s="93">
        <v>5462</v>
      </c>
      <c r="M24" s="93">
        <v>4987</v>
      </c>
      <c r="N24" s="186">
        <f t="shared" si="4"/>
        <v>63943</v>
      </c>
    </row>
    <row r="25" spans="1:14" ht="12.75">
      <c r="A25" s="93" t="s">
        <v>393</v>
      </c>
      <c r="B25" s="93">
        <v>372</v>
      </c>
      <c r="C25" s="93">
        <v>576</v>
      </c>
      <c r="D25" s="93">
        <v>559</v>
      </c>
      <c r="E25" s="93">
        <v>354</v>
      </c>
      <c r="F25" s="93">
        <v>504</v>
      </c>
      <c r="G25" s="93">
        <v>768</v>
      </c>
      <c r="H25" s="93">
        <v>504</v>
      </c>
      <c r="I25" s="93">
        <v>426</v>
      </c>
      <c r="J25" s="93">
        <v>446</v>
      </c>
      <c r="K25" s="93">
        <v>639</v>
      </c>
      <c r="L25" s="93">
        <v>426</v>
      </c>
      <c r="M25" s="93">
        <v>868</v>
      </c>
      <c r="N25" s="186">
        <f t="shared" si="4"/>
        <v>6442</v>
      </c>
    </row>
    <row r="26" spans="1:14" ht="12.75">
      <c r="A26" s="93" t="s">
        <v>394</v>
      </c>
      <c r="B26" s="93">
        <v>1428</v>
      </c>
      <c r="C26" s="93">
        <v>1338</v>
      </c>
      <c r="D26" s="93">
        <v>1402</v>
      </c>
      <c r="E26" s="93">
        <v>1378</v>
      </c>
      <c r="F26" s="93">
        <v>1492</v>
      </c>
      <c r="G26" s="93">
        <v>1820</v>
      </c>
      <c r="H26" s="93">
        <v>1532</v>
      </c>
      <c r="I26" s="93">
        <v>1439</v>
      </c>
      <c r="J26" s="93">
        <v>1645</v>
      </c>
      <c r="K26" s="93">
        <v>1421</v>
      </c>
      <c r="L26" s="93">
        <v>1435</v>
      </c>
      <c r="M26" s="93">
        <v>1427</v>
      </c>
      <c r="N26" s="186">
        <f t="shared" si="4"/>
        <v>17757</v>
      </c>
    </row>
    <row r="27" spans="1:14" ht="12.75">
      <c r="A27" s="93" t="s">
        <v>395</v>
      </c>
      <c r="B27" s="93">
        <v>316</v>
      </c>
      <c r="C27" s="93">
        <v>102</v>
      </c>
      <c r="D27" s="93">
        <v>259</v>
      </c>
      <c r="E27" s="93">
        <v>465</v>
      </c>
      <c r="F27" s="93">
        <v>352</v>
      </c>
      <c r="G27" s="93">
        <v>780</v>
      </c>
      <c r="H27" s="93">
        <v>210</v>
      </c>
      <c r="I27" s="93">
        <v>244</v>
      </c>
      <c r="J27" s="93">
        <v>1095</v>
      </c>
      <c r="K27" s="93">
        <v>343</v>
      </c>
      <c r="L27" s="93">
        <v>269</v>
      </c>
      <c r="M27" s="93">
        <v>1368</v>
      </c>
      <c r="N27" s="186">
        <f t="shared" si="4"/>
        <v>5803</v>
      </c>
    </row>
    <row r="28" spans="1:14" ht="12.75">
      <c r="A28" s="93" t="s">
        <v>396</v>
      </c>
      <c r="B28" s="93">
        <v>4645</v>
      </c>
      <c r="C28" s="93">
        <v>879</v>
      </c>
      <c r="D28" s="93">
        <v>1162</v>
      </c>
      <c r="E28" s="93">
        <v>1026</v>
      </c>
      <c r="F28" s="93">
        <v>1359</v>
      </c>
      <c r="G28" s="93">
        <v>918</v>
      </c>
      <c r="H28" s="93">
        <v>2016</v>
      </c>
      <c r="I28" s="93">
        <v>1532</v>
      </c>
      <c r="J28" s="93">
        <v>2377</v>
      </c>
      <c r="K28" s="93">
        <v>1153</v>
      </c>
      <c r="L28" s="93">
        <v>2103</v>
      </c>
      <c r="M28" s="93">
        <v>1353</v>
      </c>
      <c r="N28" s="186">
        <f t="shared" si="4"/>
        <v>20523</v>
      </c>
    </row>
    <row r="29" spans="1:14" ht="12.75">
      <c r="A29" s="93" t="s">
        <v>397</v>
      </c>
      <c r="B29" s="93">
        <v>1234</v>
      </c>
      <c r="C29" s="93">
        <v>374</v>
      </c>
      <c r="D29" s="93">
        <v>521</v>
      </c>
      <c r="E29" s="93">
        <v>592</v>
      </c>
      <c r="F29" s="93">
        <v>721</v>
      </c>
      <c r="G29" s="93">
        <v>784</v>
      </c>
      <c r="H29" s="93">
        <v>606</v>
      </c>
      <c r="I29" s="93">
        <v>717</v>
      </c>
      <c r="J29" s="93">
        <v>667</v>
      </c>
      <c r="K29" s="93">
        <v>655</v>
      </c>
      <c r="L29" s="93">
        <v>759</v>
      </c>
      <c r="M29" s="93">
        <v>1194</v>
      </c>
      <c r="N29" s="186">
        <f t="shared" si="4"/>
        <v>8824</v>
      </c>
    </row>
    <row r="30" spans="1:14" ht="12.75">
      <c r="A30" s="93" t="s">
        <v>398</v>
      </c>
      <c r="B30" s="93">
        <v>217</v>
      </c>
      <c r="C30" s="93">
        <v>194</v>
      </c>
      <c r="D30" s="93">
        <v>939</v>
      </c>
      <c r="E30" s="93">
        <v>26</v>
      </c>
      <c r="F30" s="93">
        <v>239</v>
      </c>
      <c r="G30" s="93">
        <v>101</v>
      </c>
      <c r="H30" s="93">
        <v>83</v>
      </c>
      <c r="I30" s="93">
        <v>39</v>
      </c>
      <c r="J30" s="93">
        <v>146</v>
      </c>
      <c r="K30" s="93">
        <v>45</v>
      </c>
      <c r="L30" s="93">
        <v>76</v>
      </c>
      <c r="M30" s="93">
        <v>437</v>
      </c>
      <c r="N30" s="186">
        <f t="shared" si="4"/>
        <v>2542</v>
      </c>
    </row>
    <row r="31" spans="1:14" ht="12.75">
      <c r="A31" s="93" t="s">
        <v>399</v>
      </c>
      <c r="B31" s="93">
        <v>3491</v>
      </c>
      <c r="C31" s="93">
        <v>4126</v>
      </c>
      <c r="D31" s="93">
        <v>3500</v>
      </c>
      <c r="E31" s="93">
        <v>3480</v>
      </c>
      <c r="F31" s="93">
        <v>3885</v>
      </c>
      <c r="G31" s="93">
        <v>2967</v>
      </c>
      <c r="H31" s="93">
        <v>2989</v>
      </c>
      <c r="I31" s="93">
        <v>4599</v>
      </c>
      <c r="J31" s="93">
        <v>2540</v>
      </c>
      <c r="K31" s="93">
        <v>3015</v>
      </c>
      <c r="L31" s="93">
        <v>2583</v>
      </c>
      <c r="M31" s="93">
        <v>4700</v>
      </c>
      <c r="N31" s="186">
        <f t="shared" si="4"/>
        <v>41875</v>
      </c>
    </row>
    <row r="32" spans="1:14" ht="13.5" thickBot="1">
      <c r="A32" s="187" t="s">
        <v>3</v>
      </c>
      <c r="B32" s="187">
        <v>359</v>
      </c>
      <c r="C32" s="187">
        <v>280</v>
      </c>
      <c r="D32" s="187">
        <v>-84</v>
      </c>
      <c r="E32" s="187">
        <v>393</v>
      </c>
      <c r="F32" s="187">
        <v>315</v>
      </c>
      <c r="G32" s="187">
        <v>-827</v>
      </c>
      <c r="H32" s="187">
        <v>-158</v>
      </c>
      <c r="I32" s="187">
        <v>334</v>
      </c>
      <c r="J32" s="187">
        <v>505</v>
      </c>
      <c r="K32" s="187">
        <v>202</v>
      </c>
      <c r="L32" s="187">
        <v>3828</v>
      </c>
      <c r="M32" s="187">
        <v>110</v>
      </c>
      <c r="N32" s="188">
        <f t="shared" si="4"/>
        <v>5257</v>
      </c>
    </row>
    <row r="33" spans="1:14" ht="13.5" thickBot="1">
      <c r="A33" s="77" t="s">
        <v>23</v>
      </c>
      <c r="B33" s="77">
        <f>SUM(B18:B32)</f>
        <v>17772</v>
      </c>
      <c r="C33" s="77">
        <f>SUM(C18:C32)</f>
        <v>12701</v>
      </c>
      <c r="D33" s="77">
        <f aca="true" t="shared" si="5" ref="D33:M33">SUM(D18:D32)</f>
        <v>13156</v>
      </c>
      <c r="E33" s="77">
        <f t="shared" si="5"/>
        <v>17174</v>
      </c>
      <c r="F33" s="77">
        <f t="shared" si="5"/>
        <v>14579</v>
      </c>
      <c r="G33" s="77">
        <f t="shared" si="5"/>
        <v>14945</v>
      </c>
      <c r="H33" s="77">
        <f t="shared" si="5"/>
        <v>13476</v>
      </c>
      <c r="I33" s="77">
        <f t="shared" si="5"/>
        <v>16160</v>
      </c>
      <c r="J33" s="77">
        <f t="shared" si="5"/>
        <v>16372</v>
      </c>
      <c r="K33" s="77">
        <f t="shared" si="5"/>
        <v>13073</v>
      </c>
      <c r="L33" s="77">
        <f t="shared" si="5"/>
        <v>17175</v>
      </c>
      <c r="M33" s="77">
        <f t="shared" si="5"/>
        <v>17678</v>
      </c>
      <c r="N33" s="77">
        <f>SUM(B33:M33)</f>
        <v>184261</v>
      </c>
    </row>
    <row r="34" spans="1:14" ht="12.75">
      <c r="A34" s="185" t="s">
        <v>24</v>
      </c>
      <c r="B34" s="191">
        <f>B17-B33</f>
        <v>9231</v>
      </c>
      <c r="C34" s="191">
        <f aca="true" t="shared" si="6" ref="C34:M34">C17-C33</f>
        <v>8365</v>
      </c>
      <c r="D34" s="191">
        <f t="shared" si="6"/>
        <v>14347</v>
      </c>
      <c r="E34" s="191">
        <f t="shared" si="6"/>
        <v>4232</v>
      </c>
      <c r="F34" s="191">
        <f t="shared" si="6"/>
        <v>7024</v>
      </c>
      <c r="G34" s="191">
        <f t="shared" si="6"/>
        <v>11185</v>
      </c>
      <c r="H34" s="191">
        <f t="shared" si="6"/>
        <v>4505</v>
      </c>
      <c r="I34" s="191">
        <f t="shared" si="6"/>
        <v>6741</v>
      </c>
      <c r="J34" s="191">
        <f t="shared" si="6"/>
        <v>19483</v>
      </c>
      <c r="K34" s="191">
        <f t="shared" si="6"/>
        <v>14359</v>
      </c>
      <c r="L34" s="191">
        <f t="shared" si="6"/>
        <v>9172</v>
      </c>
      <c r="M34" s="185">
        <f t="shared" si="6"/>
        <v>9591</v>
      </c>
      <c r="N34" s="104"/>
    </row>
    <row r="38" spans="11:14" ht="12.75">
      <c r="K38" s="211" t="s">
        <v>411</v>
      </c>
      <c r="L38" s="211"/>
      <c r="M38" s="211"/>
      <c r="N38" s="81"/>
    </row>
    <row r="39" spans="1:14" ht="12.75">
      <c r="A39" s="199" t="s">
        <v>457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</row>
    <row r="40" ht="12.75">
      <c r="N40" s="15" t="s">
        <v>5</v>
      </c>
    </row>
    <row r="41" spans="1:14" ht="13.5" thickBot="1">
      <c r="A41" s="188" t="s">
        <v>377</v>
      </c>
      <c r="B41" s="188" t="s">
        <v>6</v>
      </c>
      <c r="C41" s="188" t="s">
        <v>7</v>
      </c>
      <c r="D41" s="188" t="s">
        <v>8</v>
      </c>
      <c r="E41" s="188" t="s">
        <v>9</v>
      </c>
      <c r="F41" s="188" t="s">
        <v>10</v>
      </c>
      <c r="G41" s="188" t="s">
        <v>11</v>
      </c>
      <c r="H41" s="188" t="s">
        <v>12</v>
      </c>
      <c r="I41" s="188" t="s">
        <v>13</v>
      </c>
      <c r="J41" s="188" t="s">
        <v>14</v>
      </c>
      <c r="K41" s="188" t="s">
        <v>15</v>
      </c>
      <c r="L41" s="188" t="s">
        <v>16</v>
      </c>
      <c r="M41" s="188" t="s">
        <v>17</v>
      </c>
      <c r="N41" s="188" t="s">
        <v>18</v>
      </c>
    </row>
    <row r="42" spans="1:14" ht="13.5" thickBot="1">
      <c r="A42" s="87" t="s">
        <v>19</v>
      </c>
      <c r="B42" s="87">
        <v>3038</v>
      </c>
      <c r="C42" s="88">
        <f aca="true" t="shared" si="7" ref="C42:M42">B71</f>
        <v>9231</v>
      </c>
      <c r="D42" s="88">
        <f t="shared" si="7"/>
        <v>8365</v>
      </c>
      <c r="E42" s="88">
        <f t="shared" si="7"/>
        <v>14347</v>
      </c>
      <c r="F42" s="88">
        <f t="shared" si="7"/>
        <v>4232</v>
      </c>
      <c r="G42" s="88">
        <f t="shared" si="7"/>
        <v>7024</v>
      </c>
      <c r="H42" s="88">
        <f t="shared" si="7"/>
        <v>11185</v>
      </c>
      <c r="I42" s="88">
        <f t="shared" si="7"/>
        <v>4505</v>
      </c>
      <c r="J42" s="88">
        <f t="shared" si="7"/>
        <v>6741</v>
      </c>
      <c r="K42" s="88">
        <f t="shared" si="7"/>
        <v>19483</v>
      </c>
      <c r="L42" s="88">
        <f t="shared" si="7"/>
        <v>14359</v>
      </c>
      <c r="M42" s="88">
        <f t="shared" si="7"/>
        <v>9172</v>
      </c>
      <c r="N42" s="87"/>
    </row>
    <row r="43" spans="1:14" ht="12.75">
      <c r="A43" s="185" t="s">
        <v>270</v>
      </c>
      <c r="B43" s="185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85"/>
    </row>
    <row r="44" spans="1:14" ht="12.75">
      <c r="A44" s="93" t="s">
        <v>378</v>
      </c>
      <c r="B44" s="186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186">
        <f aca="true" t="shared" si="8" ref="N44:N49">SUM(B44:M44)</f>
        <v>0</v>
      </c>
    </row>
    <row r="45" spans="1:14" ht="12.75">
      <c r="A45" s="93" t="s">
        <v>379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186">
        <f t="shared" si="8"/>
        <v>0</v>
      </c>
    </row>
    <row r="46" spans="1:14" ht="12.75">
      <c r="A46" s="93" t="s">
        <v>380</v>
      </c>
      <c r="B46" s="93">
        <v>11596</v>
      </c>
      <c r="C46" s="93">
        <v>1590</v>
      </c>
      <c r="D46" s="93">
        <v>816</v>
      </c>
      <c r="E46" s="93">
        <v>41</v>
      </c>
      <c r="F46" s="93">
        <v>1668</v>
      </c>
      <c r="G46" s="93">
        <v>1796</v>
      </c>
      <c r="H46" s="93">
        <v>1350</v>
      </c>
      <c r="I46" s="93">
        <v>6244</v>
      </c>
      <c r="J46" s="93">
        <v>2272</v>
      </c>
      <c r="K46" s="93">
        <v>-258</v>
      </c>
      <c r="L46" s="93">
        <v>1258</v>
      </c>
      <c r="M46" s="93">
        <v>3503</v>
      </c>
      <c r="N46" s="186">
        <f t="shared" si="8"/>
        <v>31876</v>
      </c>
    </row>
    <row r="47" spans="1:14" ht="12.75">
      <c r="A47" s="93" t="s">
        <v>381</v>
      </c>
      <c r="B47" s="93"/>
      <c r="C47" s="93"/>
      <c r="D47" s="93"/>
      <c r="E47" s="93"/>
      <c r="F47" s="93"/>
      <c r="G47" s="93">
        <v>120</v>
      </c>
      <c r="H47" s="93">
        <v>260</v>
      </c>
      <c r="I47" s="93"/>
      <c r="J47" s="93">
        <v>65</v>
      </c>
      <c r="K47" s="93">
        <v>2</v>
      </c>
      <c r="L47" s="93">
        <v>500</v>
      </c>
      <c r="M47" s="93">
        <v>8</v>
      </c>
      <c r="N47" s="186">
        <f t="shared" si="8"/>
        <v>955</v>
      </c>
    </row>
    <row r="48" spans="1:14" ht="12.75">
      <c r="A48" s="93" t="s">
        <v>382</v>
      </c>
      <c r="B48" s="93">
        <v>257</v>
      </c>
      <c r="C48" s="93">
        <v>637</v>
      </c>
      <c r="D48" s="93">
        <v>242</v>
      </c>
      <c r="E48" s="93">
        <v>271</v>
      </c>
      <c r="F48" s="93">
        <v>664</v>
      </c>
      <c r="G48" s="93">
        <v>435</v>
      </c>
      <c r="H48" s="93">
        <v>217</v>
      </c>
      <c r="I48" s="93">
        <v>624</v>
      </c>
      <c r="J48" s="93">
        <v>344</v>
      </c>
      <c r="K48" s="93">
        <v>236</v>
      </c>
      <c r="L48" s="93">
        <v>306</v>
      </c>
      <c r="M48" s="93">
        <v>1220</v>
      </c>
      <c r="N48" s="186">
        <f t="shared" si="8"/>
        <v>5453</v>
      </c>
    </row>
    <row r="49" spans="1:14" ht="12.75">
      <c r="A49" s="93" t="s">
        <v>383</v>
      </c>
      <c r="B49" s="93">
        <v>1829</v>
      </c>
      <c r="C49" s="93">
        <v>2714</v>
      </c>
      <c r="D49" s="93">
        <v>8243</v>
      </c>
      <c r="E49" s="93">
        <v>3228</v>
      </c>
      <c r="F49" s="93">
        <v>4281</v>
      </c>
      <c r="G49" s="93">
        <v>5836</v>
      </c>
      <c r="H49" s="93">
        <v>1334</v>
      </c>
      <c r="I49" s="93">
        <v>5359</v>
      </c>
      <c r="J49" s="93">
        <v>14606</v>
      </c>
      <c r="K49" s="93">
        <v>3595</v>
      </c>
      <c r="L49" s="93">
        <v>1441</v>
      </c>
      <c r="M49" s="93">
        <v>1591</v>
      </c>
      <c r="N49" s="186">
        <f t="shared" si="8"/>
        <v>54057</v>
      </c>
    </row>
    <row r="50" spans="1:14" ht="12.75">
      <c r="A50" s="93" t="s">
        <v>384</v>
      </c>
      <c r="B50" s="93">
        <v>0</v>
      </c>
      <c r="C50" s="93">
        <v>0</v>
      </c>
      <c r="D50" s="93">
        <v>0</v>
      </c>
      <c r="E50" s="93">
        <v>0</v>
      </c>
      <c r="F50" s="93">
        <v>0</v>
      </c>
      <c r="G50" s="93">
        <v>0</v>
      </c>
      <c r="H50" s="93"/>
      <c r="I50" s="93"/>
      <c r="J50" s="93"/>
      <c r="K50" s="93"/>
      <c r="L50" s="93"/>
      <c r="M50" s="93"/>
      <c r="N50" s="186">
        <f>SUM(B50:M50)</f>
        <v>0</v>
      </c>
    </row>
    <row r="51" spans="1:14" ht="12.75">
      <c r="A51" s="93" t="s">
        <v>385</v>
      </c>
      <c r="B51" s="93">
        <v>6273</v>
      </c>
      <c r="C51" s="93">
        <v>2800</v>
      </c>
      <c r="D51" s="93">
        <v>1740</v>
      </c>
      <c r="E51" s="93">
        <v>2059</v>
      </c>
      <c r="F51" s="93">
        <v>2695</v>
      </c>
      <c r="G51" s="93">
        <v>1480</v>
      </c>
      <c r="H51" s="93">
        <v>1756</v>
      </c>
      <c r="I51" s="93">
        <v>1853</v>
      </c>
      <c r="J51" s="93">
        <v>1877</v>
      </c>
      <c r="K51" s="93">
        <v>1555</v>
      </c>
      <c r="L51" s="93">
        <v>3122</v>
      </c>
      <c r="M51" s="93">
        <v>999</v>
      </c>
      <c r="N51" s="186">
        <f>SUM(B51:M51)</f>
        <v>28209</v>
      </c>
    </row>
    <row r="52" spans="1:14" ht="13.5" thickBot="1">
      <c r="A52" s="187" t="s">
        <v>386</v>
      </c>
      <c r="B52" s="187">
        <v>2872</v>
      </c>
      <c r="C52" s="187">
        <v>2912</v>
      </c>
      <c r="D52" s="187">
        <v>6469</v>
      </c>
      <c r="E52" s="187"/>
      <c r="F52" s="187">
        <v>6335</v>
      </c>
      <c r="G52" s="187">
        <v>3521</v>
      </c>
      <c r="H52" s="187"/>
      <c r="I52" s="187">
        <v>2921</v>
      </c>
      <c r="J52" s="187">
        <v>2036</v>
      </c>
      <c r="K52" s="187">
        <v>2819</v>
      </c>
      <c r="L52" s="187">
        <v>5361</v>
      </c>
      <c r="M52" s="187">
        <v>3066</v>
      </c>
      <c r="N52" s="188">
        <f>SUM(B52:M52)</f>
        <v>38312</v>
      </c>
    </row>
    <row r="53" spans="1:14" ht="13.5" thickBot="1">
      <c r="A53" s="77" t="s">
        <v>20</v>
      </c>
      <c r="B53" s="77">
        <f aca="true" t="shared" si="9" ref="B53:M53">SUM(B45:B52)</f>
        <v>22827</v>
      </c>
      <c r="C53" s="77">
        <f t="shared" si="9"/>
        <v>10653</v>
      </c>
      <c r="D53" s="77">
        <f t="shared" si="9"/>
        <v>17510</v>
      </c>
      <c r="E53" s="77">
        <f t="shared" si="9"/>
        <v>5599</v>
      </c>
      <c r="F53" s="77">
        <f t="shared" si="9"/>
        <v>15643</v>
      </c>
      <c r="G53" s="77">
        <f t="shared" si="9"/>
        <v>13188</v>
      </c>
      <c r="H53" s="77">
        <f t="shared" si="9"/>
        <v>4917</v>
      </c>
      <c r="I53" s="77">
        <f t="shared" si="9"/>
        <v>17001</v>
      </c>
      <c r="J53" s="77">
        <f t="shared" si="9"/>
        <v>21200</v>
      </c>
      <c r="K53" s="77">
        <f t="shared" si="9"/>
        <v>7949</v>
      </c>
      <c r="L53" s="77">
        <f t="shared" si="9"/>
        <v>11988</v>
      </c>
      <c r="M53" s="77">
        <f t="shared" si="9"/>
        <v>10387</v>
      </c>
      <c r="N53" s="77">
        <f>SUM(B53:M53)</f>
        <v>158862</v>
      </c>
    </row>
    <row r="54" spans="1:14" ht="13.5" thickBot="1">
      <c r="A54" s="77" t="s">
        <v>21</v>
      </c>
      <c r="B54" s="78">
        <f aca="true" t="shared" si="10" ref="B54:M54">SUM(B42,B43,B53)</f>
        <v>25865</v>
      </c>
      <c r="C54" s="78">
        <f t="shared" si="10"/>
        <v>19884</v>
      </c>
      <c r="D54" s="78">
        <f t="shared" si="10"/>
        <v>25875</v>
      </c>
      <c r="E54" s="78">
        <f t="shared" si="10"/>
        <v>19946</v>
      </c>
      <c r="F54" s="78">
        <f t="shared" si="10"/>
        <v>19875</v>
      </c>
      <c r="G54" s="78">
        <f t="shared" si="10"/>
        <v>20212</v>
      </c>
      <c r="H54" s="78">
        <f t="shared" si="10"/>
        <v>16102</v>
      </c>
      <c r="I54" s="78">
        <f t="shared" si="10"/>
        <v>21506</v>
      </c>
      <c r="J54" s="78">
        <f t="shared" si="10"/>
        <v>27941</v>
      </c>
      <c r="K54" s="78">
        <f t="shared" si="10"/>
        <v>27432</v>
      </c>
      <c r="L54" s="78">
        <f t="shared" si="10"/>
        <v>26347</v>
      </c>
      <c r="M54" s="78">
        <f t="shared" si="10"/>
        <v>19559</v>
      </c>
      <c r="N54" s="77"/>
    </row>
    <row r="55" spans="1:14" ht="12.75">
      <c r="A55" s="185" t="s">
        <v>22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85"/>
    </row>
    <row r="56" spans="1:14" ht="12.75">
      <c r="A56" s="93" t="s">
        <v>387</v>
      </c>
      <c r="B56" s="93">
        <v>0</v>
      </c>
      <c r="C56" s="93"/>
      <c r="D56" s="93"/>
      <c r="E56" s="93">
        <v>3538</v>
      </c>
      <c r="F56" s="93">
        <v>0</v>
      </c>
      <c r="G56" s="93">
        <v>628</v>
      </c>
      <c r="H56" s="93"/>
      <c r="I56" s="93">
        <v>126</v>
      </c>
      <c r="J56" s="93">
        <v>0</v>
      </c>
      <c r="K56" s="93">
        <v>236</v>
      </c>
      <c r="L56" s="93"/>
      <c r="M56" s="93">
        <v>628</v>
      </c>
      <c r="N56" s="186">
        <f aca="true" t="shared" si="11" ref="N56:N69">SUM(B56:M56)</f>
        <v>5156</v>
      </c>
    </row>
    <row r="57" spans="1:14" ht="12.75">
      <c r="A57" s="93" t="s">
        <v>388</v>
      </c>
      <c r="B57" s="93">
        <v>0</v>
      </c>
      <c r="C57" s="93"/>
      <c r="D57" s="93"/>
      <c r="E57" s="93">
        <v>860</v>
      </c>
      <c r="F57" s="93">
        <v>0</v>
      </c>
      <c r="G57" s="93">
        <v>32</v>
      </c>
      <c r="H57" s="93"/>
      <c r="I57" s="93">
        <v>0</v>
      </c>
      <c r="J57" s="93">
        <v>0</v>
      </c>
      <c r="K57" s="93">
        <v>48</v>
      </c>
      <c r="L57" s="93"/>
      <c r="M57" s="93">
        <v>157</v>
      </c>
      <c r="N57" s="186">
        <f t="shared" si="11"/>
        <v>1097</v>
      </c>
    </row>
    <row r="58" spans="1:14" ht="12.75">
      <c r="A58" s="93" t="s">
        <v>389</v>
      </c>
      <c r="B58" s="93">
        <v>80</v>
      </c>
      <c r="C58" s="93">
        <v>539</v>
      </c>
      <c r="D58" s="93">
        <v>0</v>
      </c>
      <c r="E58" s="93">
        <v>0</v>
      </c>
      <c r="F58" s="93">
        <v>296</v>
      </c>
      <c r="G58" s="93">
        <v>80</v>
      </c>
      <c r="H58" s="93"/>
      <c r="I58" s="93"/>
      <c r="J58" s="93">
        <v>1129</v>
      </c>
      <c r="K58" s="93"/>
      <c r="L58" s="93">
        <v>120</v>
      </c>
      <c r="M58" s="93">
        <v>119</v>
      </c>
      <c r="N58" s="186">
        <f t="shared" si="11"/>
        <v>2363</v>
      </c>
    </row>
    <row r="59" spans="1:14" ht="12.75">
      <c r="A59" s="93" t="s">
        <v>390</v>
      </c>
      <c r="B59" s="93">
        <v>100</v>
      </c>
      <c r="C59" s="93">
        <v>0</v>
      </c>
      <c r="D59" s="93">
        <v>0</v>
      </c>
      <c r="E59" s="93">
        <v>0</v>
      </c>
      <c r="F59" s="93">
        <v>200</v>
      </c>
      <c r="G59" s="93">
        <v>205</v>
      </c>
      <c r="H59" s="93">
        <v>0</v>
      </c>
      <c r="I59" s="93">
        <v>1550</v>
      </c>
      <c r="J59" s="93"/>
      <c r="K59" s="93">
        <v>180</v>
      </c>
      <c r="L59" s="93">
        <v>114</v>
      </c>
      <c r="M59" s="93">
        <v>330</v>
      </c>
      <c r="N59" s="186">
        <f t="shared" si="11"/>
        <v>2679</v>
      </c>
    </row>
    <row r="60" spans="1:14" ht="12.75">
      <c r="A60" s="93" t="s">
        <v>391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186">
        <f t="shared" si="11"/>
        <v>0</v>
      </c>
    </row>
    <row r="61" spans="1:14" ht="12.75">
      <c r="A61" s="93" t="s">
        <v>392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186">
        <f t="shared" si="11"/>
        <v>0</v>
      </c>
    </row>
    <row r="62" spans="1:14" ht="12.75">
      <c r="A62" s="93" t="s">
        <v>393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186">
        <f t="shared" si="11"/>
        <v>0</v>
      </c>
    </row>
    <row r="63" spans="1:14" ht="12.75">
      <c r="A63" s="93" t="s">
        <v>394</v>
      </c>
      <c r="B63" s="93">
        <v>0</v>
      </c>
      <c r="C63" s="93"/>
      <c r="D63" s="93"/>
      <c r="E63" s="93">
        <v>0</v>
      </c>
      <c r="F63" s="93">
        <v>0</v>
      </c>
      <c r="G63" s="93">
        <v>0</v>
      </c>
      <c r="H63" s="93"/>
      <c r="I63" s="93"/>
      <c r="J63" s="93"/>
      <c r="K63" s="93"/>
      <c r="L63" s="93"/>
      <c r="M63" s="93"/>
      <c r="N63" s="186">
        <f t="shared" si="11"/>
        <v>0</v>
      </c>
    </row>
    <row r="64" spans="1:14" ht="12.75">
      <c r="A64" s="93" t="s">
        <v>395</v>
      </c>
      <c r="B64" s="93">
        <v>316</v>
      </c>
      <c r="C64" s="93">
        <v>102</v>
      </c>
      <c r="D64" s="93">
        <v>259</v>
      </c>
      <c r="E64" s="93">
        <v>465</v>
      </c>
      <c r="F64" s="93">
        <v>352</v>
      </c>
      <c r="G64" s="93">
        <v>780</v>
      </c>
      <c r="H64" s="93">
        <v>210</v>
      </c>
      <c r="I64" s="93">
        <v>244</v>
      </c>
      <c r="J64" s="93">
        <v>1095</v>
      </c>
      <c r="K64" s="93">
        <v>343</v>
      </c>
      <c r="L64" s="93">
        <v>269</v>
      </c>
      <c r="M64" s="93">
        <v>1368</v>
      </c>
      <c r="N64" s="186">
        <f t="shared" si="11"/>
        <v>5803</v>
      </c>
    </row>
    <row r="65" spans="1:14" ht="12.75">
      <c r="A65" s="93" t="s">
        <v>396</v>
      </c>
      <c r="B65" s="93">
        <v>4645</v>
      </c>
      <c r="C65" s="93">
        <v>879</v>
      </c>
      <c r="D65" s="93">
        <v>1162</v>
      </c>
      <c r="E65" s="93">
        <v>1026</v>
      </c>
      <c r="F65" s="93">
        <v>1359</v>
      </c>
      <c r="G65" s="93">
        <v>918</v>
      </c>
      <c r="H65" s="93">
        <v>2016</v>
      </c>
      <c r="I65" s="93">
        <v>1532</v>
      </c>
      <c r="J65" s="93">
        <v>2377</v>
      </c>
      <c r="K65" s="93">
        <v>1153</v>
      </c>
      <c r="L65" s="93">
        <v>2103</v>
      </c>
      <c r="M65" s="93">
        <v>1353</v>
      </c>
      <c r="N65" s="186">
        <f t="shared" si="11"/>
        <v>20523</v>
      </c>
    </row>
    <row r="66" spans="1:14" ht="12.75">
      <c r="A66" s="93" t="s">
        <v>397</v>
      </c>
      <c r="B66" s="93">
        <v>1234</v>
      </c>
      <c r="C66" s="93">
        <v>374</v>
      </c>
      <c r="D66" s="93">
        <v>521</v>
      </c>
      <c r="E66" s="93">
        <v>592</v>
      </c>
      <c r="F66" s="93">
        <v>721</v>
      </c>
      <c r="G66" s="93">
        <v>784</v>
      </c>
      <c r="H66" s="93">
        <v>606</v>
      </c>
      <c r="I66" s="93">
        <v>717</v>
      </c>
      <c r="J66" s="93">
        <v>667</v>
      </c>
      <c r="K66" s="93">
        <v>655</v>
      </c>
      <c r="L66" s="93">
        <v>759</v>
      </c>
      <c r="M66" s="93">
        <v>1194</v>
      </c>
      <c r="N66" s="186">
        <f t="shared" si="11"/>
        <v>8824</v>
      </c>
    </row>
    <row r="67" spans="1:14" ht="12.75">
      <c r="A67" s="93" t="s">
        <v>398</v>
      </c>
      <c r="B67" s="93">
        <v>217</v>
      </c>
      <c r="C67" s="93">
        <v>194</v>
      </c>
      <c r="D67" s="93">
        <v>939</v>
      </c>
      <c r="E67" s="93">
        <v>26</v>
      </c>
      <c r="F67" s="93">
        <v>239</v>
      </c>
      <c r="G67" s="93">
        <v>101</v>
      </c>
      <c r="H67" s="93">
        <v>83</v>
      </c>
      <c r="I67" s="93">
        <v>39</v>
      </c>
      <c r="J67" s="93">
        <v>146</v>
      </c>
      <c r="K67" s="93">
        <v>45</v>
      </c>
      <c r="L67" s="93">
        <v>76</v>
      </c>
      <c r="M67" s="93">
        <v>437</v>
      </c>
      <c r="N67" s="186">
        <f t="shared" si="11"/>
        <v>2542</v>
      </c>
    </row>
    <row r="68" spans="1:14" ht="12.75">
      <c r="A68" s="93" t="s">
        <v>399</v>
      </c>
      <c r="B68" s="93">
        <v>3491</v>
      </c>
      <c r="C68" s="93">
        <v>4126</v>
      </c>
      <c r="D68" s="93">
        <v>3500</v>
      </c>
      <c r="E68" s="93">
        <v>3480</v>
      </c>
      <c r="F68" s="93">
        <v>3885</v>
      </c>
      <c r="G68" s="93">
        <v>2967</v>
      </c>
      <c r="H68" s="93">
        <v>2989</v>
      </c>
      <c r="I68" s="93">
        <v>4599</v>
      </c>
      <c r="J68" s="93">
        <v>2540</v>
      </c>
      <c r="K68" s="93">
        <v>3015</v>
      </c>
      <c r="L68" s="93">
        <v>2583</v>
      </c>
      <c r="M68" s="93">
        <v>4700</v>
      </c>
      <c r="N68" s="186">
        <f t="shared" si="11"/>
        <v>41875</v>
      </c>
    </row>
    <row r="69" spans="1:14" ht="13.5" thickBot="1">
      <c r="A69" s="187" t="s">
        <v>3</v>
      </c>
      <c r="B69" s="187">
        <v>6551</v>
      </c>
      <c r="C69" s="187">
        <v>5305</v>
      </c>
      <c r="D69" s="187">
        <v>5147</v>
      </c>
      <c r="E69" s="187">
        <v>5727</v>
      </c>
      <c r="F69" s="187">
        <v>5799</v>
      </c>
      <c r="G69" s="187">
        <v>2532</v>
      </c>
      <c r="H69" s="187">
        <v>5693</v>
      </c>
      <c r="I69" s="187">
        <v>5958</v>
      </c>
      <c r="J69" s="187">
        <v>504</v>
      </c>
      <c r="K69" s="187">
        <v>7398</v>
      </c>
      <c r="L69" s="187">
        <v>11151</v>
      </c>
      <c r="M69" s="187">
        <v>-318</v>
      </c>
      <c r="N69" s="188">
        <f t="shared" si="11"/>
        <v>61447</v>
      </c>
    </row>
    <row r="70" spans="1:14" ht="13.5" thickBot="1">
      <c r="A70" s="77" t="s">
        <v>23</v>
      </c>
      <c r="B70" s="77">
        <f aca="true" t="shared" si="12" ref="B70:M70">SUM(B55:B69)</f>
        <v>16634</v>
      </c>
      <c r="C70" s="77">
        <f t="shared" si="12"/>
        <v>11519</v>
      </c>
      <c r="D70" s="77">
        <f t="shared" si="12"/>
        <v>11528</v>
      </c>
      <c r="E70" s="77">
        <f t="shared" si="12"/>
        <v>15714</v>
      </c>
      <c r="F70" s="77">
        <f t="shared" si="12"/>
        <v>12851</v>
      </c>
      <c r="G70" s="77">
        <f t="shared" si="12"/>
        <v>9027</v>
      </c>
      <c r="H70" s="77">
        <f t="shared" si="12"/>
        <v>11597</v>
      </c>
      <c r="I70" s="77">
        <f t="shared" si="12"/>
        <v>14765</v>
      </c>
      <c r="J70" s="77">
        <f t="shared" si="12"/>
        <v>8458</v>
      </c>
      <c r="K70" s="77">
        <f t="shared" si="12"/>
        <v>13073</v>
      </c>
      <c r="L70" s="77">
        <f t="shared" si="12"/>
        <v>17175</v>
      </c>
      <c r="M70" s="77">
        <f t="shared" si="12"/>
        <v>9968</v>
      </c>
      <c r="N70" s="77">
        <f>SUM(B70:M70)</f>
        <v>152309</v>
      </c>
    </row>
    <row r="71" spans="1:14" ht="12.75">
      <c r="A71" s="185" t="s">
        <v>24</v>
      </c>
      <c r="B71" s="191">
        <f aca="true" t="shared" si="13" ref="B71:M71">B54-B70</f>
        <v>9231</v>
      </c>
      <c r="C71" s="191">
        <f t="shared" si="13"/>
        <v>8365</v>
      </c>
      <c r="D71" s="191">
        <f t="shared" si="13"/>
        <v>14347</v>
      </c>
      <c r="E71" s="191">
        <f t="shared" si="13"/>
        <v>4232</v>
      </c>
      <c r="F71" s="191">
        <f t="shared" si="13"/>
        <v>7024</v>
      </c>
      <c r="G71" s="191">
        <f t="shared" si="13"/>
        <v>11185</v>
      </c>
      <c r="H71" s="191">
        <f t="shared" si="13"/>
        <v>4505</v>
      </c>
      <c r="I71" s="191">
        <f t="shared" si="13"/>
        <v>6741</v>
      </c>
      <c r="J71" s="191">
        <f t="shared" si="13"/>
        <v>19483</v>
      </c>
      <c r="K71" s="191">
        <f t="shared" si="13"/>
        <v>14359</v>
      </c>
      <c r="L71" s="191">
        <f t="shared" si="13"/>
        <v>9172</v>
      </c>
      <c r="M71" s="185">
        <f t="shared" si="13"/>
        <v>9591</v>
      </c>
      <c r="N71" s="104"/>
    </row>
  </sheetData>
  <sheetProtection/>
  <mergeCells count="3">
    <mergeCell ref="K38:M38"/>
    <mergeCell ref="A2:N2"/>
    <mergeCell ref="A39:N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31">
      <selection activeCell="E28" sqref="E28"/>
    </sheetView>
  </sheetViews>
  <sheetFormatPr defaultColWidth="9.140625" defaultRowHeight="12.75"/>
  <cols>
    <col min="1" max="1" width="39.140625" style="0" bestFit="1" customWidth="1"/>
    <col min="2" max="3" width="11.140625" style="0" bestFit="1" customWidth="1"/>
    <col min="4" max="4" width="11.00390625" style="0" customWidth="1"/>
  </cols>
  <sheetData>
    <row r="1" spans="1:4" ht="12.75">
      <c r="A1" s="218" t="s">
        <v>228</v>
      </c>
      <c r="B1" s="169" t="s">
        <v>356</v>
      </c>
      <c r="C1" s="169"/>
      <c r="D1" s="169"/>
    </row>
    <row r="2" spans="1:4" ht="25.5">
      <c r="A2" s="218"/>
      <c r="B2" s="169" t="s">
        <v>267</v>
      </c>
      <c r="C2" s="169" t="s">
        <v>268</v>
      </c>
      <c r="D2" s="169" t="s">
        <v>350</v>
      </c>
    </row>
    <row r="4" spans="1:4" ht="12.75">
      <c r="A4" s="209" t="s">
        <v>465</v>
      </c>
      <c r="B4" s="210"/>
      <c r="C4" s="210"/>
      <c r="D4" s="210"/>
    </row>
    <row r="6" spans="1:4" ht="12.75">
      <c r="A6" s="166" t="s">
        <v>466</v>
      </c>
      <c r="B6" s="129"/>
      <c r="C6" s="129"/>
      <c r="D6" s="129"/>
    </row>
    <row r="7" spans="1:4" ht="12.75">
      <c r="A7" s="192" t="s">
        <v>128</v>
      </c>
      <c r="B7" s="151">
        <v>22163000</v>
      </c>
      <c r="C7" s="151">
        <v>16119300</v>
      </c>
      <c r="D7" s="151">
        <v>14619300</v>
      </c>
    </row>
    <row r="8" spans="1:4" ht="12.75">
      <c r="A8" s="192" t="s">
        <v>129</v>
      </c>
      <c r="B8" s="151">
        <v>49682350</v>
      </c>
      <c r="C8" s="151">
        <v>47094192</v>
      </c>
      <c r="D8" s="151">
        <v>45594192</v>
      </c>
    </row>
    <row r="9" spans="1:4" ht="12.75">
      <c r="A9" s="192" t="s">
        <v>467</v>
      </c>
      <c r="B9" s="151">
        <f>B7-B8</f>
        <v>-27519350</v>
      </c>
      <c r="C9" s="151">
        <f>C7-C8</f>
        <v>-30974892</v>
      </c>
      <c r="D9" s="151">
        <f>D7-D8</f>
        <v>-30974892</v>
      </c>
    </row>
    <row r="10" spans="1:4" ht="12.75">
      <c r="A10" s="193"/>
      <c r="B10" s="151"/>
      <c r="C10" s="151"/>
      <c r="D10" s="151"/>
    </row>
    <row r="11" spans="1:4" ht="12.75">
      <c r="A11" s="193"/>
      <c r="B11" s="151"/>
      <c r="C11" s="151"/>
      <c r="D11" s="151"/>
    </row>
    <row r="12" spans="1:4" ht="12.75">
      <c r="A12" s="194" t="s">
        <v>468</v>
      </c>
      <c r="B12" s="151"/>
      <c r="C12" s="151"/>
      <c r="D12" s="151"/>
    </row>
    <row r="13" spans="1:4" ht="12.75">
      <c r="A13" s="192" t="s">
        <v>128</v>
      </c>
      <c r="B13" s="151">
        <v>22184500</v>
      </c>
      <c r="C13" s="151">
        <v>14640965</v>
      </c>
      <c r="D13" s="151">
        <v>14640965</v>
      </c>
    </row>
    <row r="14" spans="1:4" ht="12.75">
      <c r="A14" s="192" t="s">
        <v>129</v>
      </c>
      <c r="B14" s="151">
        <v>17489495</v>
      </c>
      <c r="C14" s="151">
        <v>4089304</v>
      </c>
      <c r="D14" s="151">
        <v>4089304</v>
      </c>
    </row>
    <row r="15" spans="1:4" ht="12.75">
      <c r="A15" s="192" t="s">
        <v>467</v>
      </c>
      <c r="B15" s="151">
        <f>B13-B14</f>
        <v>4695005</v>
      </c>
      <c r="C15" s="151">
        <f>C13-C14</f>
        <v>10551661</v>
      </c>
      <c r="D15" s="151">
        <f>D13-D14</f>
        <v>10551661</v>
      </c>
    </row>
    <row r="16" spans="1:4" ht="12.75">
      <c r="A16" s="193"/>
      <c r="B16" s="151"/>
      <c r="C16" s="151"/>
      <c r="D16" s="151"/>
    </row>
    <row r="17" spans="1:4" ht="12.75">
      <c r="A17" s="193"/>
      <c r="B17" s="151"/>
      <c r="C17" s="151"/>
      <c r="D17" s="151"/>
    </row>
    <row r="18" spans="1:4" ht="12.75">
      <c r="A18" s="194" t="s">
        <v>469</v>
      </c>
      <c r="B18" s="151"/>
      <c r="C18" s="151"/>
      <c r="D18" s="151"/>
    </row>
    <row r="19" spans="1:4" ht="12.75">
      <c r="A19" s="192" t="s">
        <v>128</v>
      </c>
      <c r="B19" s="151">
        <v>68845222</v>
      </c>
      <c r="C19" s="151">
        <v>77416910</v>
      </c>
      <c r="D19" s="151">
        <v>77416910</v>
      </c>
    </row>
    <row r="20" spans="1:4" ht="12.75">
      <c r="A20" s="192" t="s">
        <v>129</v>
      </c>
      <c r="B20" s="151">
        <v>1222500</v>
      </c>
      <c r="C20" s="151">
        <v>1820394</v>
      </c>
      <c r="D20" s="151">
        <v>1820394</v>
      </c>
    </row>
    <row r="21" spans="1:4" ht="12.75">
      <c r="A21" s="192" t="s">
        <v>467</v>
      </c>
      <c r="B21" s="151">
        <f>B19-B20</f>
        <v>67622722</v>
      </c>
      <c r="C21" s="151">
        <f>C19-C20</f>
        <v>75596516</v>
      </c>
      <c r="D21" s="151">
        <f>D19-D20</f>
        <v>75596516</v>
      </c>
    </row>
    <row r="22" spans="1:4" ht="12.75">
      <c r="A22" s="193"/>
      <c r="B22" s="151"/>
      <c r="C22" s="151"/>
      <c r="D22" s="151"/>
    </row>
    <row r="23" spans="1:4" ht="12.75">
      <c r="A23" s="193"/>
      <c r="B23" s="151"/>
      <c r="C23" s="151"/>
      <c r="D23" s="151"/>
    </row>
    <row r="24" spans="1:4" ht="12.75">
      <c r="A24" s="194" t="s">
        <v>470</v>
      </c>
      <c r="B24" s="151"/>
      <c r="C24" s="151"/>
      <c r="D24" s="151"/>
    </row>
    <row r="25" spans="1:4" ht="12.75">
      <c r="A25" s="192" t="s">
        <v>128</v>
      </c>
      <c r="B25" s="151">
        <v>1996550</v>
      </c>
      <c r="C25" s="151">
        <v>1996552</v>
      </c>
      <c r="D25" s="151">
        <v>1996552</v>
      </c>
    </row>
    <row r="26" spans="1:4" ht="12.75">
      <c r="A26" s="192" t="s">
        <v>129</v>
      </c>
      <c r="B26" s="151">
        <v>2338480</v>
      </c>
      <c r="C26" s="151">
        <v>1956019</v>
      </c>
      <c r="D26" s="151">
        <v>1960216</v>
      </c>
    </row>
    <row r="27" spans="1:4" ht="12.75">
      <c r="A27" s="192" t="s">
        <v>467</v>
      </c>
      <c r="B27" s="151">
        <f>B25-B26</f>
        <v>-341930</v>
      </c>
      <c r="C27" s="151">
        <f>C25-C26</f>
        <v>40533</v>
      </c>
      <c r="D27" s="151">
        <f>D25-D26</f>
        <v>36336</v>
      </c>
    </row>
    <row r="28" spans="1:4" ht="12.75">
      <c r="A28" s="193"/>
      <c r="B28" s="151"/>
      <c r="C28" s="151"/>
      <c r="D28" s="151"/>
    </row>
    <row r="29" spans="1:4" ht="12.75">
      <c r="A29" s="193"/>
      <c r="B29" s="151"/>
      <c r="C29" s="151"/>
      <c r="D29" s="151"/>
    </row>
    <row r="30" spans="1:4" ht="12.75">
      <c r="A30" s="194" t="s">
        <v>471</v>
      </c>
      <c r="B30" s="151"/>
      <c r="C30" s="151"/>
      <c r="D30" s="151"/>
    </row>
    <row r="31" spans="1:4" ht="12.75">
      <c r="A31" s="192" t="s">
        <v>128</v>
      </c>
      <c r="B31" s="151">
        <v>150500</v>
      </c>
      <c r="C31" s="151">
        <v>100798</v>
      </c>
      <c r="D31" s="151">
        <v>100798</v>
      </c>
    </row>
    <row r="32" spans="1:4" ht="12.75">
      <c r="A32" s="192" t="s">
        <v>129</v>
      </c>
      <c r="B32" s="151">
        <v>8080575</v>
      </c>
      <c r="C32" s="151">
        <v>8152280</v>
      </c>
      <c r="D32" s="151">
        <v>8152280</v>
      </c>
    </row>
    <row r="33" spans="1:4" ht="12.75">
      <c r="A33" s="192" t="s">
        <v>467</v>
      </c>
      <c r="B33" s="151">
        <f>B31-B32</f>
        <v>-7930075</v>
      </c>
      <c r="C33" s="151">
        <f>C31-C32</f>
        <v>-8051482</v>
      </c>
      <c r="D33" s="151">
        <f>D31-D32</f>
        <v>-8051482</v>
      </c>
    </row>
    <row r="34" spans="1:4" ht="12.75">
      <c r="A34" s="193"/>
      <c r="B34" s="151"/>
      <c r="C34" s="151"/>
      <c r="D34" s="151"/>
    </row>
    <row r="35" spans="1:4" ht="12.75">
      <c r="A35" s="193"/>
      <c r="B35" s="151"/>
      <c r="C35" s="151"/>
      <c r="D35" s="151"/>
    </row>
    <row r="36" spans="1:4" ht="12.75">
      <c r="A36" s="194" t="s">
        <v>472</v>
      </c>
      <c r="B36" s="151"/>
      <c r="C36" s="151"/>
      <c r="D36" s="151"/>
    </row>
    <row r="37" spans="1:4" ht="12.75">
      <c r="A37" s="192" t="s">
        <v>128</v>
      </c>
      <c r="B37" s="151">
        <v>25105210</v>
      </c>
      <c r="C37" s="151">
        <v>28238974</v>
      </c>
      <c r="D37" s="151">
        <v>28238974</v>
      </c>
    </row>
    <row r="38" spans="1:4" ht="12.75">
      <c r="A38" s="192" t="s">
        <v>129</v>
      </c>
      <c r="B38" s="151">
        <v>31023500</v>
      </c>
      <c r="C38" s="151">
        <v>33538302</v>
      </c>
      <c r="D38" s="151">
        <v>33538302</v>
      </c>
    </row>
    <row r="39" spans="1:4" ht="12.75">
      <c r="A39" s="192" t="s">
        <v>467</v>
      </c>
      <c r="B39" s="151">
        <f>B37-B38</f>
        <v>-5918290</v>
      </c>
      <c r="C39" s="151">
        <f>C37-C38</f>
        <v>-5299328</v>
      </c>
      <c r="D39" s="151">
        <f>D37-D38</f>
        <v>-5299328</v>
      </c>
    </row>
    <row r="40" spans="1:4" ht="12.75">
      <c r="A40" s="193"/>
      <c r="B40" s="151"/>
      <c r="C40" s="151"/>
      <c r="D40" s="151"/>
    </row>
    <row r="41" spans="1:4" ht="12.75">
      <c r="A41" s="193"/>
      <c r="B41" s="151"/>
      <c r="C41" s="151"/>
      <c r="D41" s="151"/>
    </row>
    <row r="42" spans="1:4" ht="12.75">
      <c r="A42" s="195" t="s">
        <v>473</v>
      </c>
      <c r="B42" s="151"/>
      <c r="C42" s="151"/>
      <c r="D42" s="151"/>
    </row>
    <row r="43" spans="1:4" ht="12.75">
      <c r="A43" s="192" t="s">
        <v>128</v>
      </c>
      <c r="B43" s="151">
        <v>1000000</v>
      </c>
      <c r="C43" s="151">
        <v>1593872</v>
      </c>
      <c r="D43" s="151">
        <v>1593872</v>
      </c>
    </row>
    <row r="44" spans="1:4" ht="12.75">
      <c r="A44" s="192" t="s">
        <v>129</v>
      </c>
      <c r="B44" s="151">
        <v>2024250</v>
      </c>
      <c r="C44" s="151">
        <v>4115849</v>
      </c>
      <c r="D44" s="151">
        <v>4115849</v>
      </c>
    </row>
    <row r="45" spans="1:4" ht="12.75">
      <c r="A45" s="192" t="s">
        <v>467</v>
      </c>
      <c r="B45" s="151">
        <f>B43-B44</f>
        <v>-1024250</v>
      </c>
      <c r="C45" s="151">
        <f>C43-C44</f>
        <v>-2521977</v>
      </c>
      <c r="D45" s="151">
        <f>D43-D44</f>
        <v>-2521977</v>
      </c>
    </row>
    <row r="46" spans="1:4" ht="12.75">
      <c r="A46" s="193"/>
      <c r="B46" s="151"/>
      <c r="C46" s="151"/>
      <c r="D46" s="151"/>
    </row>
    <row r="47" spans="1:4" ht="12.75">
      <c r="A47" s="193"/>
      <c r="B47" s="151"/>
      <c r="C47" s="151"/>
      <c r="D47" s="151"/>
    </row>
    <row r="48" spans="1:4" ht="12.75">
      <c r="A48" s="194" t="s">
        <v>474</v>
      </c>
      <c r="B48" s="151"/>
      <c r="C48" s="151"/>
      <c r="D48" s="151"/>
    </row>
    <row r="49" spans="1:4" ht="12.75">
      <c r="A49" s="192" t="s">
        <v>128</v>
      </c>
      <c r="B49" s="151">
        <v>680000</v>
      </c>
      <c r="C49" s="151">
        <v>669367</v>
      </c>
      <c r="D49" s="151">
        <v>669367</v>
      </c>
    </row>
    <row r="50" spans="1:4" ht="12.75">
      <c r="A50" s="192" t="s">
        <v>129</v>
      </c>
      <c r="B50" s="151">
        <v>810000</v>
      </c>
      <c r="C50" s="151">
        <v>822492</v>
      </c>
      <c r="D50" s="151">
        <v>822492</v>
      </c>
    </row>
    <row r="51" spans="1:4" ht="12.75">
      <c r="A51" s="192" t="s">
        <v>467</v>
      </c>
      <c r="B51" s="151">
        <f>B49-B50</f>
        <v>-130000</v>
      </c>
      <c r="C51" s="151">
        <f>C49-C50</f>
        <v>-153125</v>
      </c>
      <c r="D51" s="151">
        <f>D49-D50</f>
        <v>-153125</v>
      </c>
    </row>
    <row r="52" spans="1:4" ht="12.75">
      <c r="A52" s="193"/>
      <c r="B52" s="151"/>
      <c r="C52" s="151"/>
      <c r="D52" s="151"/>
    </row>
    <row r="53" spans="1:4" ht="12.75">
      <c r="A53" s="193"/>
      <c r="B53" s="151"/>
      <c r="C53" s="151"/>
      <c r="D53" s="151"/>
    </row>
    <row r="54" spans="1:4" ht="12.75">
      <c r="A54" s="194" t="s">
        <v>475</v>
      </c>
      <c r="B54" s="151"/>
      <c r="C54" s="151"/>
      <c r="D54" s="151"/>
    </row>
    <row r="55" spans="1:4" ht="12.75">
      <c r="A55" s="192" t="s">
        <v>128</v>
      </c>
      <c r="B55" s="151">
        <v>14268333</v>
      </c>
      <c r="C55" s="151">
        <v>17026773</v>
      </c>
      <c r="D55" s="151">
        <v>17026773</v>
      </c>
    </row>
    <row r="56" spans="1:4" ht="12.75">
      <c r="A56" s="192" t="s">
        <v>129</v>
      </c>
      <c r="B56" s="151">
        <v>17622700</v>
      </c>
      <c r="C56" s="151">
        <v>20116488</v>
      </c>
      <c r="D56" s="151">
        <v>20116488</v>
      </c>
    </row>
    <row r="57" spans="1:4" ht="12.75">
      <c r="A57" s="192" t="s">
        <v>467</v>
      </c>
      <c r="B57" s="151">
        <f>B55-B56</f>
        <v>-3354367</v>
      </c>
      <c r="C57" s="151">
        <f>C55-C56</f>
        <v>-3089715</v>
      </c>
      <c r="D57" s="151">
        <f>D55-D56</f>
        <v>-3089715</v>
      </c>
    </row>
    <row r="58" spans="1:4" ht="12.75">
      <c r="A58" s="193"/>
      <c r="B58" s="151"/>
      <c r="C58" s="151"/>
      <c r="D58" s="151"/>
    </row>
    <row r="59" spans="1:4" ht="12.75">
      <c r="A59" s="193"/>
      <c r="B59" s="151"/>
      <c r="C59" s="151"/>
      <c r="D59" s="151"/>
    </row>
    <row r="60" spans="1:4" ht="12.75">
      <c r="A60" s="194" t="s">
        <v>476</v>
      </c>
      <c r="B60" s="151"/>
      <c r="C60" s="151"/>
      <c r="D60" s="151"/>
    </row>
    <row r="61" spans="1:4" ht="12.75">
      <c r="A61" s="192" t="s">
        <v>128</v>
      </c>
      <c r="B61" s="151">
        <v>26804135</v>
      </c>
      <c r="C61" s="151">
        <v>31534411</v>
      </c>
      <c r="D61" s="151">
        <v>31534411</v>
      </c>
    </row>
    <row r="62" spans="1:4" ht="12.75">
      <c r="A62" s="192" t="s">
        <v>129</v>
      </c>
      <c r="B62" s="151">
        <v>52068300</v>
      </c>
      <c r="C62" s="151">
        <v>55703031</v>
      </c>
      <c r="D62" s="151">
        <v>55698834</v>
      </c>
    </row>
    <row r="63" spans="1:4" ht="12.75">
      <c r="A63" s="192" t="s">
        <v>467</v>
      </c>
      <c r="B63" s="151">
        <f>B61-B62</f>
        <v>-25264165</v>
      </c>
      <c r="C63" s="151">
        <f>C61-C62</f>
        <v>-24168620</v>
      </c>
      <c r="D63" s="151">
        <f>D61-D62</f>
        <v>-24164423</v>
      </c>
    </row>
    <row r="64" spans="1:4" ht="12.75">
      <c r="A64" s="193"/>
      <c r="B64" s="151"/>
      <c r="C64" s="151"/>
      <c r="D64" s="151"/>
    </row>
    <row r="65" spans="1:4" ht="12.75">
      <c r="A65" s="193"/>
      <c r="B65" s="151"/>
      <c r="C65" s="151"/>
      <c r="D65" s="151"/>
    </row>
    <row r="66" spans="1:4" ht="12.75">
      <c r="A66" s="194" t="s">
        <v>477</v>
      </c>
      <c r="B66" s="151"/>
      <c r="C66" s="151"/>
      <c r="D66" s="151"/>
    </row>
    <row r="67" spans="1:4" ht="12.75">
      <c r="A67" s="192" t="s">
        <v>128</v>
      </c>
      <c r="B67" s="151">
        <v>100000</v>
      </c>
      <c r="C67" s="151"/>
      <c r="D67" s="151">
        <f>'[1]11 könyvtár'!G89</f>
        <v>0</v>
      </c>
    </row>
    <row r="68" spans="1:4" ht="12.75">
      <c r="A68" s="192" t="s">
        <v>129</v>
      </c>
      <c r="B68" s="151">
        <v>552800</v>
      </c>
      <c r="C68" s="151">
        <v>587087</v>
      </c>
      <c r="D68" s="151">
        <v>587087</v>
      </c>
    </row>
    <row r="69" spans="1:4" ht="12.75">
      <c r="A69" s="192" t="s">
        <v>467</v>
      </c>
      <c r="B69" s="151">
        <f>B67-B68</f>
        <v>-452800</v>
      </c>
      <c r="C69" s="151">
        <f>C67-C68</f>
        <v>-587087</v>
      </c>
      <c r="D69" s="151">
        <f>D67-D68</f>
        <v>-587087</v>
      </c>
    </row>
    <row r="70" spans="1:4" ht="12.75">
      <c r="A70" s="193"/>
      <c r="B70" s="151"/>
      <c r="C70" s="151"/>
      <c r="D70" s="151"/>
    </row>
    <row r="71" spans="1:4" ht="12.75">
      <c r="A71" s="193"/>
      <c r="B71" s="151"/>
      <c r="C71" s="151"/>
      <c r="D71" s="151"/>
    </row>
    <row r="72" spans="1:4" ht="12.75">
      <c r="A72" s="194" t="s">
        <v>478</v>
      </c>
      <c r="B72" s="151"/>
      <c r="C72" s="151"/>
      <c r="D72" s="151"/>
    </row>
    <row r="73" spans="1:4" ht="12.75">
      <c r="A73" s="192" t="s">
        <v>128</v>
      </c>
      <c r="B73" s="151">
        <v>245000</v>
      </c>
      <c r="C73" s="151">
        <v>493851</v>
      </c>
      <c r="D73" s="151">
        <v>493851</v>
      </c>
    </row>
    <row r="74" spans="1:4" ht="12.75">
      <c r="A74" s="192" t="s">
        <v>129</v>
      </c>
      <c r="B74" s="151">
        <v>627500</v>
      </c>
      <c r="C74" s="151">
        <v>1293729</v>
      </c>
      <c r="D74" s="151">
        <v>1293729</v>
      </c>
    </row>
    <row r="75" spans="1:4" ht="12.75">
      <c r="A75" s="192" t="s">
        <v>467</v>
      </c>
      <c r="B75" s="151">
        <f>B73-B74</f>
        <v>-382500</v>
      </c>
      <c r="C75" s="151">
        <f>C73-C74</f>
        <v>-799878</v>
      </c>
      <c r="D75" s="151">
        <f>D73-D74</f>
        <v>-799878</v>
      </c>
    </row>
    <row r="76" spans="1:4" ht="12.75">
      <c r="A76" s="193"/>
      <c r="B76" s="151"/>
      <c r="C76" s="151"/>
      <c r="D76" s="151"/>
    </row>
    <row r="77" spans="1:4" ht="12.75">
      <c r="A77" s="193"/>
      <c r="B77" s="151"/>
      <c r="C77" s="151"/>
      <c r="D77" s="151"/>
    </row>
    <row r="78" spans="1:4" ht="12.75">
      <c r="A78" s="195" t="s">
        <v>479</v>
      </c>
      <c r="B78" s="151"/>
      <c r="C78" s="151"/>
      <c r="D78" s="151"/>
    </row>
    <row r="79" spans="1:4" ht="12.75">
      <c r="A79" s="192" t="s">
        <v>128</v>
      </c>
      <c r="B79" s="151">
        <v>1235000</v>
      </c>
      <c r="C79" s="151">
        <v>1608356</v>
      </c>
      <c r="D79" s="151">
        <v>1608356</v>
      </c>
    </row>
    <row r="80" spans="1:4" ht="12.75">
      <c r="A80" s="192" t="s">
        <v>129</v>
      </c>
      <c r="B80" s="151">
        <v>1235000</v>
      </c>
      <c r="C80" s="151">
        <v>1214830</v>
      </c>
      <c r="D80" s="151">
        <v>1214830</v>
      </c>
    </row>
    <row r="81" spans="1:4" ht="12.75">
      <c r="A81" s="192" t="s">
        <v>467</v>
      </c>
      <c r="B81" s="151">
        <f>B79-B80</f>
        <v>0</v>
      </c>
      <c r="C81" s="151">
        <f>C79-C80</f>
        <v>393526</v>
      </c>
      <c r="D81" s="151">
        <f>D79-D80</f>
        <v>393526</v>
      </c>
    </row>
    <row r="82" spans="1:4" ht="12.75">
      <c r="A82" s="193"/>
      <c r="B82" s="151"/>
      <c r="C82" s="151"/>
      <c r="D82" s="151"/>
    </row>
    <row r="83" spans="1:4" ht="12.75">
      <c r="A83" s="193"/>
      <c r="B83" s="151"/>
      <c r="C83" s="151"/>
      <c r="D83" s="151"/>
    </row>
    <row r="84" spans="1:4" ht="12.75">
      <c r="A84" s="194" t="s">
        <v>480</v>
      </c>
      <c r="B84" s="151"/>
      <c r="C84" s="151"/>
      <c r="D84" s="151"/>
    </row>
    <row r="85" spans="1:4" ht="12.75">
      <c r="A85" s="192" t="s">
        <v>128</v>
      </c>
      <c r="B85" s="151">
        <f>'[1]akt passz'!E54</f>
        <v>0</v>
      </c>
      <c r="C85" s="151">
        <v>874132</v>
      </c>
      <c r="D85" s="151">
        <v>874132</v>
      </c>
    </row>
    <row r="86" spans="1:4" ht="12.75">
      <c r="A86" s="192" t="s">
        <v>129</v>
      </c>
      <c r="B86" s="151">
        <f>'[1]akt passz'!E55</f>
        <v>0</v>
      </c>
      <c r="C86" s="151">
        <v>5257401</v>
      </c>
      <c r="D86" s="151">
        <v>5257401</v>
      </c>
    </row>
    <row r="87" spans="1:4" ht="12.75">
      <c r="A87" s="192" t="s">
        <v>467</v>
      </c>
      <c r="B87" s="151">
        <f>B85-B86</f>
        <v>0</v>
      </c>
      <c r="C87" s="151">
        <f>C85-C86</f>
        <v>-4383269</v>
      </c>
      <c r="D87" s="151">
        <f>D85-D86</f>
        <v>-4383269</v>
      </c>
    </row>
    <row r="88" spans="1:4" ht="12.75">
      <c r="A88" s="193"/>
      <c r="B88" s="151"/>
      <c r="C88" s="151"/>
      <c r="D88" s="151"/>
    </row>
    <row r="89" spans="1:4" ht="12.75">
      <c r="A89" s="193"/>
      <c r="B89" s="151"/>
      <c r="C89" s="151"/>
      <c r="D89" s="151"/>
    </row>
    <row r="90" spans="1:4" ht="12.75">
      <c r="A90" s="194" t="s">
        <v>481</v>
      </c>
      <c r="B90" s="151"/>
      <c r="C90" s="151"/>
      <c r="D90" s="151"/>
    </row>
    <row r="91" spans="1:4" ht="12.75">
      <c r="A91" s="192" t="s">
        <v>128</v>
      </c>
      <c r="B91" s="151">
        <f aca="true" t="shared" si="0" ref="B91:D92">B7+B13+B19+B25+B31+B37+B43+B49+B55+B61+B67+B73+B79+B85</f>
        <v>184777450</v>
      </c>
      <c r="C91" s="151">
        <f t="shared" si="0"/>
        <v>192314261</v>
      </c>
      <c r="D91" s="151">
        <f t="shared" si="0"/>
        <v>190814261</v>
      </c>
    </row>
    <row r="92" spans="1:4" ht="12.75">
      <c r="A92" s="192" t="s">
        <v>129</v>
      </c>
      <c r="B92" s="151">
        <f t="shared" si="0"/>
        <v>184777450</v>
      </c>
      <c r="C92" s="151">
        <f t="shared" si="0"/>
        <v>185761398</v>
      </c>
      <c r="D92" s="151">
        <f t="shared" si="0"/>
        <v>184261398</v>
      </c>
    </row>
    <row r="93" spans="1:4" ht="12.75">
      <c r="A93" s="192" t="s">
        <v>467</v>
      </c>
      <c r="B93" s="151">
        <f>B91-B92</f>
        <v>0</v>
      </c>
      <c r="C93" s="151">
        <f>C91-C92</f>
        <v>6552863</v>
      </c>
      <c r="D93" s="151">
        <f>D91-D92</f>
        <v>6552863</v>
      </c>
    </row>
    <row r="94" spans="1:4" ht="12.75">
      <c r="A94" s="193" t="s">
        <v>482</v>
      </c>
      <c r="B94" s="193"/>
      <c r="C94" s="193"/>
      <c r="D94" s="193"/>
    </row>
    <row r="95" spans="1:4" ht="12.75">
      <c r="A95" s="136" t="s">
        <v>483</v>
      </c>
      <c r="B95" s="136"/>
      <c r="C95" s="196">
        <v>3038343</v>
      </c>
      <c r="D95" s="151">
        <v>3038343</v>
      </c>
    </row>
    <row r="96" spans="1:4" ht="12.75">
      <c r="A96" s="197" t="s">
        <v>484</v>
      </c>
      <c r="B96" s="197"/>
      <c r="C96" s="192"/>
      <c r="D96" s="151">
        <v>0</v>
      </c>
    </row>
    <row r="97" spans="1:4" ht="12.75">
      <c r="A97" s="136" t="s">
        <v>485</v>
      </c>
      <c r="B97" s="136"/>
      <c r="C97" s="151">
        <f>C95+C96+C93</f>
        <v>9591206</v>
      </c>
      <c r="D97" s="151">
        <f>D95+D96+D93</f>
        <v>9591206</v>
      </c>
    </row>
  </sheetData>
  <sheetProtection/>
  <mergeCells count="2">
    <mergeCell ref="A1:A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D41" sqref="AD41"/>
    </sheetView>
  </sheetViews>
  <sheetFormatPr defaultColWidth="11.7109375" defaultRowHeight="12.75"/>
  <cols>
    <col min="1" max="1" width="6.7109375" style="0" customWidth="1"/>
    <col min="2" max="2" width="22.00390625" style="0" bestFit="1" customWidth="1"/>
    <col min="3" max="3" width="11.57421875" style="0" bestFit="1" customWidth="1"/>
    <col min="4" max="4" width="11.28125" style="0" customWidth="1"/>
    <col min="5" max="5" width="12.00390625" style="0" bestFit="1" customWidth="1"/>
    <col min="6" max="6" width="12.00390625" style="0" customWidth="1"/>
    <col min="7" max="7" width="11.28125" style="0" customWidth="1"/>
    <col min="8" max="8" width="10.7109375" style="0" bestFit="1" customWidth="1"/>
    <col min="9" max="9" width="9.28125" style="0" customWidth="1"/>
    <col min="10" max="10" width="10.421875" style="0" bestFit="1" customWidth="1"/>
    <col min="11" max="11" width="9.28125" style="0" customWidth="1"/>
    <col min="12" max="12" width="8.7109375" style="0" customWidth="1"/>
    <col min="13" max="13" width="11.421875" style="0" bestFit="1" customWidth="1"/>
    <col min="14" max="14" width="10.28125" style="0" customWidth="1"/>
    <col min="15" max="15" width="12.57421875" style="0" bestFit="1" customWidth="1"/>
    <col min="16" max="16" width="10.421875" style="0" customWidth="1"/>
    <col min="17" max="17" width="11.00390625" style="0" customWidth="1"/>
    <col min="18" max="18" width="11.57421875" style="0" customWidth="1"/>
    <col min="19" max="19" width="11.140625" style="0" customWidth="1"/>
    <col min="20" max="20" width="11.57421875" style="0" bestFit="1" customWidth="1"/>
    <col min="21" max="25" width="10.7109375" style="0" customWidth="1"/>
    <col min="26" max="28" width="10.00390625" style="0" customWidth="1"/>
    <col min="29" max="29" width="11.57421875" style="0" bestFit="1" customWidth="1"/>
    <col min="30" max="30" width="14.00390625" style="0" customWidth="1"/>
    <col min="31" max="32" width="11.8515625" style="0" bestFit="1" customWidth="1"/>
    <col min="33" max="42" width="11.7109375" style="0" customWidth="1"/>
    <col min="43" max="43" width="9.140625" style="0" customWidth="1"/>
  </cols>
  <sheetData>
    <row r="1" spans="4:30" ht="12.75">
      <c r="D1" s="199" t="s">
        <v>212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 t="s">
        <v>212</v>
      </c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</row>
    <row r="3" spans="1:30" ht="12.75">
      <c r="A3" s="31" t="s">
        <v>130</v>
      </c>
      <c r="B3" s="45"/>
      <c r="C3" s="28">
        <v>841126</v>
      </c>
      <c r="D3" s="28">
        <v>841126</v>
      </c>
      <c r="E3" s="28">
        <v>841115</v>
      </c>
      <c r="F3" s="28">
        <v>841116</v>
      </c>
      <c r="G3" s="28">
        <v>841173</v>
      </c>
      <c r="H3" s="28">
        <v>889928</v>
      </c>
      <c r="I3" s="54" t="s">
        <v>117</v>
      </c>
      <c r="J3" s="28">
        <v>522110</v>
      </c>
      <c r="K3" s="28">
        <v>841403</v>
      </c>
      <c r="L3" s="28">
        <v>960302</v>
      </c>
      <c r="M3" s="28">
        <v>841402</v>
      </c>
      <c r="N3" s="28">
        <v>841403</v>
      </c>
      <c r="O3" s="28">
        <v>841901</v>
      </c>
      <c r="P3" s="28">
        <v>862101</v>
      </c>
      <c r="Q3" s="28">
        <v>889921</v>
      </c>
      <c r="R3" s="28"/>
      <c r="S3" s="28"/>
      <c r="T3" s="28">
        <v>890441</v>
      </c>
      <c r="U3" s="28">
        <v>890442</v>
      </c>
      <c r="V3" s="28">
        <v>890443</v>
      </c>
      <c r="W3" s="28">
        <v>910123</v>
      </c>
      <c r="X3" s="28">
        <v>910502</v>
      </c>
      <c r="Y3" s="28">
        <v>869042</v>
      </c>
      <c r="Z3" s="28">
        <v>931102</v>
      </c>
      <c r="AA3" s="28"/>
      <c r="AB3" s="28"/>
      <c r="AC3" s="28"/>
      <c r="AD3" s="48" t="s">
        <v>252</v>
      </c>
    </row>
    <row r="4" spans="1:30" ht="63.75">
      <c r="A4" s="29" t="s">
        <v>131</v>
      </c>
      <c r="B4" s="30" t="s">
        <v>132</v>
      </c>
      <c r="C4" s="8" t="s">
        <v>206</v>
      </c>
      <c r="D4" s="8" t="s">
        <v>77</v>
      </c>
      <c r="E4" s="8" t="s">
        <v>78</v>
      </c>
      <c r="F4" s="8" t="s">
        <v>349</v>
      </c>
      <c r="G4" s="8" t="s">
        <v>450</v>
      </c>
      <c r="H4" s="8" t="s">
        <v>115</v>
      </c>
      <c r="I4" s="8" t="s">
        <v>116</v>
      </c>
      <c r="J4" s="8" t="s">
        <v>76</v>
      </c>
      <c r="K4" s="8" t="s">
        <v>136</v>
      </c>
      <c r="L4" s="8" t="s">
        <v>137</v>
      </c>
      <c r="M4" s="8" t="s">
        <v>138</v>
      </c>
      <c r="N4" s="8" t="s">
        <v>118</v>
      </c>
      <c r="O4" s="8" t="s">
        <v>208</v>
      </c>
      <c r="P4" s="8" t="s">
        <v>297</v>
      </c>
      <c r="Q4" s="8" t="s">
        <v>139</v>
      </c>
      <c r="R4" s="8" t="s">
        <v>298</v>
      </c>
      <c r="S4" s="8" t="s">
        <v>140</v>
      </c>
      <c r="T4" s="8" t="s">
        <v>433</v>
      </c>
      <c r="U4" s="8" t="s">
        <v>434</v>
      </c>
      <c r="V4" s="8" t="s">
        <v>435</v>
      </c>
      <c r="W4" s="8" t="s">
        <v>79</v>
      </c>
      <c r="X4" s="8" t="s">
        <v>80</v>
      </c>
      <c r="Y4" s="8" t="s">
        <v>51</v>
      </c>
      <c r="Z4" s="8" t="s">
        <v>81</v>
      </c>
      <c r="AA4" s="8"/>
      <c r="AB4" s="8"/>
      <c r="AC4" s="8" t="s">
        <v>225</v>
      </c>
      <c r="AD4" s="8" t="s">
        <v>369</v>
      </c>
    </row>
    <row r="5" spans="1:30" ht="12.75">
      <c r="A5" s="23">
        <v>29</v>
      </c>
      <c r="B5" s="3" t="s">
        <v>178</v>
      </c>
      <c r="C5" s="16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>
        <f>SUM(C5:AC5)</f>
        <v>0</v>
      </c>
    </row>
    <row r="6" spans="1:30" ht="12.75">
      <c r="A6" s="23">
        <v>45</v>
      </c>
      <c r="B6" s="3" t="s">
        <v>432</v>
      </c>
      <c r="C6" s="16">
        <v>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>
        <f aca="true" t="shared" si="0" ref="AD6:AD13">SUM(C6:AC6)</f>
        <v>0</v>
      </c>
    </row>
    <row r="7" spans="1:30" ht="12.75">
      <c r="A7" s="23">
        <v>46</v>
      </c>
      <c r="B7" s="3" t="s">
        <v>179</v>
      </c>
      <c r="C7" s="16">
        <v>2331052</v>
      </c>
      <c r="D7" s="16">
        <v>50000</v>
      </c>
      <c r="E7" s="16">
        <v>0</v>
      </c>
      <c r="F7" s="16">
        <v>0</v>
      </c>
      <c r="G7" s="16">
        <v>724292</v>
      </c>
      <c r="H7" s="16"/>
      <c r="I7" s="16"/>
      <c r="J7" s="16"/>
      <c r="K7" s="16"/>
      <c r="L7" s="16"/>
      <c r="M7" s="16"/>
      <c r="N7" s="16"/>
      <c r="O7" s="16"/>
      <c r="P7" s="16">
        <v>0</v>
      </c>
      <c r="Q7" s="16"/>
      <c r="R7" s="16"/>
      <c r="S7" s="16">
        <v>2178300</v>
      </c>
      <c r="T7" s="16">
        <v>6303676</v>
      </c>
      <c r="U7" s="16">
        <v>2691312</v>
      </c>
      <c r="V7" s="16">
        <v>973455</v>
      </c>
      <c r="W7" s="16"/>
      <c r="X7" s="16">
        <v>0</v>
      </c>
      <c r="Y7" s="16"/>
      <c r="Z7" s="16"/>
      <c r="AA7" s="16"/>
      <c r="AB7" s="16"/>
      <c r="AC7" s="16"/>
      <c r="AD7" s="16">
        <f t="shared" si="0"/>
        <v>15252087</v>
      </c>
    </row>
    <row r="8" spans="1:30" ht="12.75">
      <c r="A8" s="23">
        <v>47</v>
      </c>
      <c r="B8" s="3" t="s">
        <v>180</v>
      </c>
      <c r="C8" s="16">
        <v>10000</v>
      </c>
      <c r="D8" s="16">
        <v>430000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>
        <v>0</v>
      </c>
      <c r="X8" s="16"/>
      <c r="Y8" s="16"/>
      <c r="Z8" s="16"/>
      <c r="AA8" s="16"/>
      <c r="AB8" s="16"/>
      <c r="AC8" s="16"/>
      <c r="AD8" s="16">
        <f t="shared" si="0"/>
        <v>440000</v>
      </c>
    </row>
    <row r="9" spans="1:30" ht="12.75">
      <c r="A9" s="23">
        <v>91</v>
      </c>
      <c r="B9" s="3" t="s">
        <v>181</v>
      </c>
      <c r="C9" s="16">
        <v>3496712</v>
      </c>
      <c r="D9" s="16">
        <v>3000</v>
      </c>
      <c r="E9" s="16"/>
      <c r="F9" s="16"/>
      <c r="G9" s="16"/>
      <c r="H9" s="16"/>
      <c r="I9" s="16"/>
      <c r="J9" s="16"/>
      <c r="K9" s="16">
        <v>0</v>
      </c>
      <c r="L9" s="16">
        <v>100798</v>
      </c>
      <c r="M9" s="16"/>
      <c r="N9" s="16"/>
      <c r="O9" s="16"/>
      <c r="P9" s="16">
        <v>267820</v>
      </c>
      <c r="Q9" s="16">
        <v>80100</v>
      </c>
      <c r="R9" s="16"/>
      <c r="S9" s="16">
        <v>47125</v>
      </c>
      <c r="T9" s="16"/>
      <c r="U9" s="16"/>
      <c r="V9" s="16"/>
      <c r="W9" s="16">
        <v>0</v>
      </c>
      <c r="X9" s="16">
        <v>0</v>
      </c>
      <c r="Y9" s="16">
        <v>40000</v>
      </c>
      <c r="Z9" s="16">
        <v>453851</v>
      </c>
      <c r="AA9" s="16"/>
      <c r="AB9" s="16"/>
      <c r="AC9" s="16"/>
      <c r="AD9" s="16">
        <f t="shared" si="0"/>
        <v>4489406</v>
      </c>
    </row>
    <row r="10" spans="1:30" ht="12.75">
      <c r="A10" s="23">
        <v>92</v>
      </c>
      <c r="B10" s="3" t="s">
        <v>182</v>
      </c>
      <c r="C10" s="16">
        <v>406965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>
        <v>53539998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6"/>
      <c r="AB10" s="26"/>
      <c r="AC10" s="16"/>
      <c r="AD10" s="16">
        <f t="shared" si="0"/>
        <v>53946963</v>
      </c>
    </row>
    <row r="11" spans="1:30" ht="12.75">
      <c r="A11" s="23">
        <v>93</v>
      </c>
      <c r="B11" s="3" t="s">
        <v>183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>
        <v>0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>
        <f t="shared" si="0"/>
        <v>0</v>
      </c>
    </row>
    <row r="12" spans="1:30" ht="12.75">
      <c r="A12" s="23">
        <v>94</v>
      </c>
      <c r="B12" s="3" t="s">
        <v>184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20">
        <v>97599356</v>
      </c>
      <c r="P12" s="20"/>
      <c r="Q12" s="16"/>
      <c r="R12" s="16"/>
      <c r="S12" s="16">
        <v>0</v>
      </c>
      <c r="T12" s="16"/>
      <c r="U12" s="16"/>
      <c r="V12" s="16">
        <v>0</v>
      </c>
      <c r="W12" s="16">
        <v>0</v>
      </c>
      <c r="X12" s="16"/>
      <c r="Y12" s="16"/>
      <c r="Z12" s="16"/>
      <c r="AA12" s="16"/>
      <c r="AB12" s="16"/>
      <c r="AC12" s="16"/>
      <c r="AD12" s="16">
        <f t="shared" si="0"/>
        <v>97599356</v>
      </c>
    </row>
    <row r="13" spans="1:30" ht="12.75">
      <c r="A13" s="23">
        <v>98</v>
      </c>
      <c r="B13" s="3" t="s">
        <v>221</v>
      </c>
      <c r="C13" s="16"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v>0</v>
      </c>
      <c r="AB13" s="16"/>
      <c r="AC13" s="16">
        <v>874132</v>
      </c>
      <c r="AD13" s="16">
        <f t="shared" si="0"/>
        <v>874132</v>
      </c>
    </row>
    <row r="14" spans="1:30" ht="12.75">
      <c r="A14" s="31"/>
      <c r="B14" s="7" t="s">
        <v>141</v>
      </c>
      <c r="C14" s="14">
        <f>SUM(C5:C13)</f>
        <v>6244729</v>
      </c>
      <c r="D14" s="14">
        <f aca="true" t="shared" si="1" ref="D14:AD14">SUM(D5:D13)</f>
        <v>483000</v>
      </c>
      <c r="E14" s="14">
        <f t="shared" si="1"/>
        <v>0</v>
      </c>
      <c r="F14" s="14">
        <f t="shared" si="1"/>
        <v>0</v>
      </c>
      <c r="G14" s="14">
        <f t="shared" si="1"/>
        <v>724292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100798</v>
      </c>
      <c r="M14" s="14">
        <f t="shared" si="1"/>
        <v>0</v>
      </c>
      <c r="N14" s="14">
        <f t="shared" si="1"/>
        <v>0</v>
      </c>
      <c r="O14" s="14">
        <f t="shared" si="1"/>
        <v>151139354</v>
      </c>
      <c r="P14" s="14">
        <f t="shared" si="1"/>
        <v>267820</v>
      </c>
      <c r="Q14" s="14">
        <f t="shared" si="1"/>
        <v>80100</v>
      </c>
      <c r="R14" s="14">
        <f t="shared" si="1"/>
        <v>0</v>
      </c>
      <c r="S14" s="14">
        <f t="shared" si="1"/>
        <v>2225425</v>
      </c>
      <c r="T14" s="14">
        <f t="shared" si="1"/>
        <v>6303676</v>
      </c>
      <c r="U14" s="14">
        <f t="shared" si="1"/>
        <v>2691312</v>
      </c>
      <c r="V14" s="14">
        <f t="shared" si="1"/>
        <v>973455</v>
      </c>
      <c r="W14" s="14">
        <f t="shared" si="1"/>
        <v>0</v>
      </c>
      <c r="X14" s="14">
        <f t="shared" si="1"/>
        <v>0</v>
      </c>
      <c r="Y14" s="14">
        <f t="shared" si="1"/>
        <v>40000</v>
      </c>
      <c r="Z14" s="14">
        <f t="shared" si="1"/>
        <v>453851</v>
      </c>
      <c r="AA14" s="14">
        <f t="shared" si="1"/>
        <v>0</v>
      </c>
      <c r="AB14" s="14">
        <f t="shared" si="1"/>
        <v>0</v>
      </c>
      <c r="AC14" s="14">
        <f t="shared" si="1"/>
        <v>874132</v>
      </c>
      <c r="AD14" s="14">
        <f t="shared" si="1"/>
        <v>172601944</v>
      </c>
    </row>
    <row r="15" spans="1:30" ht="12.75">
      <c r="A15" s="24">
        <v>11</v>
      </c>
      <c r="B15" s="32" t="s">
        <v>185</v>
      </c>
      <c r="C15" s="17">
        <v>500000</v>
      </c>
      <c r="D15" s="17"/>
      <c r="E15" s="17"/>
      <c r="F15" s="17"/>
      <c r="G15" s="17"/>
      <c r="H15" s="17"/>
      <c r="I15" s="33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>
        <v>0</v>
      </c>
      <c r="X15" s="17"/>
      <c r="Y15" s="17"/>
      <c r="Z15" s="17"/>
      <c r="AA15" s="17"/>
      <c r="AB15" s="17"/>
      <c r="AC15" s="17"/>
      <c r="AD15" s="110">
        <f>SUM(C15:AC15)</f>
        <v>500000</v>
      </c>
    </row>
    <row r="16" spans="1:30" ht="12.75">
      <c r="A16" s="24">
        <v>12</v>
      </c>
      <c r="B16" s="32" t="s">
        <v>186</v>
      </c>
      <c r="C16" s="17"/>
      <c r="D16" s="17"/>
      <c r="G16" s="17"/>
      <c r="H16" s="17"/>
      <c r="I16" s="33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10">
        <f aca="true" t="shared" si="2" ref="AD16:AD38">SUM(C16:AC16)</f>
        <v>0</v>
      </c>
    </row>
    <row r="17" spans="1:30" ht="12.75">
      <c r="A17" s="24">
        <v>13</v>
      </c>
      <c r="B17" s="32" t="s">
        <v>187</v>
      </c>
      <c r="C17" s="17">
        <v>192021</v>
      </c>
      <c r="D17" s="17"/>
      <c r="E17" s="17"/>
      <c r="F17" s="17"/>
      <c r="G17" s="17"/>
      <c r="H17" s="17"/>
      <c r="I17" s="33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10">
        <f t="shared" si="2"/>
        <v>192021</v>
      </c>
    </row>
    <row r="18" spans="1:30" ht="12.75">
      <c r="A18" s="24">
        <v>17</v>
      </c>
      <c r="B18" s="32" t="s">
        <v>188</v>
      </c>
      <c r="C18" s="17"/>
      <c r="D18" s="17"/>
      <c r="E18" s="17"/>
      <c r="F18" s="17"/>
      <c r="G18" s="17"/>
      <c r="H18" s="17"/>
      <c r="I18" s="33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10">
        <f t="shared" si="2"/>
        <v>0</v>
      </c>
    </row>
    <row r="19" spans="1:30" ht="12.75">
      <c r="A19" s="24">
        <v>18</v>
      </c>
      <c r="B19" s="32" t="s">
        <v>189</v>
      </c>
      <c r="C19" s="17">
        <v>48005</v>
      </c>
      <c r="D19" s="17"/>
      <c r="E19" s="17"/>
      <c r="F19" s="17"/>
      <c r="G19" s="17"/>
      <c r="H19" s="17"/>
      <c r="I19" s="33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>
        <v>0</v>
      </c>
      <c r="X19" s="17"/>
      <c r="Y19" s="17"/>
      <c r="Z19" s="17"/>
      <c r="AA19" s="17"/>
      <c r="AB19" s="17"/>
      <c r="AC19" s="17"/>
      <c r="AD19" s="110">
        <f t="shared" si="2"/>
        <v>48005</v>
      </c>
    </row>
    <row r="20" spans="1:30" ht="12.75">
      <c r="A20" s="23">
        <v>37</v>
      </c>
      <c r="B20" s="3" t="s">
        <v>190</v>
      </c>
      <c r="C20" s="16">
        <v>1581081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10">
        <f t="shared" si="2"/>
        <v>1581081</v>
      </c>
    </row>
    <row r="21" spans="1:30" ht="12.75">
      <c r="A21" s="23">
        <v>38</v>
      </c>
      <c r="B21" s="3" t="s">
        <v>191</v>
      </c>
      <c r="C21" s="16">
        <v>2535000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10">
        <f t="shared" si="2"/>
        <v>2535000</v>
      </c>
    </row>
    <row r="22" spans="1:30" ht="12.75">
      <c r="A22" s="23">
        <v>45</v>
      </c>
      <c r="B22" s="3" t="s">
        <v>459</v>
      </c>
      <c r="C22" s="16">
        <v>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10">
        <f t="shared" si="2"/>
        <v>0</v>
      </c>
    </row>
    <row r="23" spans="1:30" ht="12.75">
      <c r="A23" s="23">
        <v>51</v>
      </c>
      <c r="B23" s="3" t="s">
        <v>439</v>
      </c>
      <c r="C23" s="16">
        <v>11993028</v>
      </c>
      <c r="D23" s="16"/>
      <c r="E23" s="16"/>
      <c r="F23" s="16"/>
      <c r="G23" s="16"/>
      <c r="H23" s="16">
        <v>926350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v>6348490</v>
      </c>
      <c r="U23" s="16">
        <v>3709478</v>
      </c>
      <c r="V23" s="16">
        <v>620705</v>
      </c>
      <c r="W23" s="16">
        <v>281587</v>
      </c>
      <c r="X23" s="16"/>
      <c r="Y23" s="16"/>
      <c r="Z23" s="16"/>
      <c r="AA23" s="16"/>
      <c r="AB23" s="16"/>
      <c r="AC23" s="16"/>
      <c r="AD23" s="110">
        <f t="shared" si="2"/>
        <v>23879638</v>
      </c>
    </row>
    <row r="24" spans="1:30" ht="12.75">
      <c r="A24" s="23">
        <v>511</v>
      </c>
      <c r="B24" s="46" t="s">
        <v>201</v>
      </c>
      <c r="C24" s="16">
        <v>7514389</v>
      </c>
      <c r="D24" s="16"/>
      <c r="E24" s="16"/>
      <c r="F24" s="16"/>
      <c r="G24" s="16"/>
      <c r="H24" s="16">
        <v>915250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>
        <v>89500</v>
      </c>
      <c r="W24" s="16">
        <v>278212</v>
      </c>
      <c r="X24" s="16"/>
      <c r="Y24" s="16"/>
      <c r="Z24" s="16"/>
      <c r="AA24" s="16"/>
      <c r="AB24" s="16"/>
      <c r="AC24" s="16"/>
      <c r="AD24" s="110">
        <f t="shared" si="2"/>
        <v>8797351</v>
      </c>
    </row>
    <row r="25" spans="1:30" ht="12.75">
      <c r="A25" s="23">
        <v>512</v>
      </c>
      <c r="B25" s="46" t="s">
        <v>202</v>
      </c>
      <c r="C25" s="16">
        <v>44630</v>
      </c>
      <c r="D25" s="16"/>
      <c r="E25" s="16"/>
      <c r="F25" s="16"/>
      <c r="G25" s="16"/>
      <c r="H25" s="16">
        <v>11000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v>0</v>
      </c>
      <c r="X25" s="16"/>
      <c r="Y25" s="16"/>
      <c r="Z25" s="16"/>
      <c r="AA25" s="16"/>
      <c r="AB25" s="16"/>
      <c r="AC25" s="16"/>
      <c r="AD25" s="110">
        <f t="shared" si="2"/>
        <v>55630</v>
      </c>
    </row>
    <row r="26" spans="1:30" ht="12.75">
      <c r="A26" s="23">
        <v>513</v>
      </c>
      <c r="B26" s="46" t="s">
        <v>437</v>
      </c>
      <c r="C26" s="16">
        <v>0</v>
      </c>
      <c r="D26" s="16"/>
      <c r="E26" s="16"/>
      <c r="F26" s="16"/>
      <c r="G26" s="16"/>
      <c r="H26" s="16">
        <v>0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10">
        <f t="shared" si="2"/>
        <v>0</v>
      </c>
    </row>
    <row r="27" spans="1:30" ht="12.75">
      <c r="A27" s="23">
        <v>514</v>
      </c>
      <c r="B27" s="46" t="s">
        <v>204</v>
      </c>
      <c r="C27" s="16">
        <v>1749209</v>
      </c>
      <c r="D27" s="16"/>
      <c r="E27" s="16"/>
      <c r="F27" s="16"/>
      <c r="G27" s="16"/>
      <c r="H27" s="16">
        <v>0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>
        <v>3375</v>
      </c>
      <c r="X27" s="16"/>
      <c r="Y27" s="16"/>
      <c r="Z27" s="16"/>
      <c r="AA27" s="16"/>
      <c r="AB27" s="16"/>
      <c r="AC27" s="16"/>
      <c r="AD27" s="110">
        <f t="shared" si="2"/>
        <v>1752584</v>
      </c>
    </row>
    <row r="28" spans="1:30" ht="12.75">
      <c r="A28" s="23">
        <v>516</v>
      </c>
      <c r="B28" s="46" t="s">
        <v>205</v>
      </c>
      <c r="C28" s="16">
        <v>2684800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>
        <v>6348490</v>
      </c>
      <c r="U28" s="16">
        <v>3709478</v>
      </c>
      <c r="V28" s="16">
        <v>531205</v>
      </c>
      <c r="W28" s="16"/>
      <c r="X28" s="16"/>
      <c r="Y28" s="16"/>
      <c r="Z28" s="16"/>
      <c r="AA28" s="16"/>
      <c r="AB28" s="16"/>
      <c r="AC28" s="16"/>
      <c r="AD28" s="110">
        <f t="shared" si="2"/>
        <v>13273973</v>
      </c>
    </row>
    <row r="29" spans="1:30" ht="12.75">
      <c r="A29" s="23">
        <v>52</v>
      </c>
      <c r="B29" s="3" t="s">
        <v>193</v>
      </c>
      <c r="C29" s="34">
        <v>5283675</v>
      </c>
      <c r="D29" s="34"/>
      <c r="E29" s="34">
        <v>0</v>
      </c>
      <c r="F29" s="34">
        <v>25000</v>
      </c>
      <c r="G29" s="34">
        <v>460100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10">
        <f t="shared" si="2"/>
        <v>5768775</v>
      </c>
    </row>
    <row r="30" spans="1:30" ht="12.75">
      <c r="A30" s="23">
        <v>53</v>
      </c>
      <c r="B30" s="3" t="s">
        <v>194</v>
      </c>
      <c r="C30" s="16">
        <v>4366154</v>
      </c>
      <c r="D30" s="16"/>
      <c r="E30" s="16">
        <v>0</v>
      </c>
      <c r="F30" s="16">
        <v>6750</v>
      </c>
      <c r="G30" s="16">
        <v>111804</v>
      </c>
      <c r="H30" s="16">
        <v>254317</v>
      </c>
      <c r="I30" s="16"/>
      <c r="J30" s="16"/>
      <c r="K30" s="16"/>
      <c r="L30" s="16"/>
      <c r="M30" s="16"/>
      <c r="N30" s="16"/>
      <c r="O30" s="16"/>
      <c r="P30" s="16"/>
      <c r="Q30" s="16"/>
      <c r="R30" s="16">
        <v>559158</v>
      </c>
      <c r="S30" s="16"/>
      <c r="T30" s="16">
        <v>856258</v>
      </c>
      <c r="U30" s="16">
        <v>509178</v>
      </c>
      <c r="V30" s="16">
        <v>155507</v>
      </c>
      <c r="W30" s="16">
        <v>197470</v>
      </c>
      <c r="X30" s="16"/>
      <c r="Y30" s="16"/>
      <c r="Z30" s="16"/>
      <c r="AA30" s="16"/>
      <c r="AB30" s="16"/>
      <c r="AC30" s="16"/>
      <c r="AD30" s="110">
        <f t="shared" si="2"/>
        <v>7016596</v>
      </c>
    </row>
    <row r="31" spans="1:30" ht="12.75">
      <c r="A31" s="23">
        <v>54</v>
      </c>
      <c r="B31" s="3" t="s">
        <v>195</v>
      </c>
      <c r="C31" s="16">
        <v>760807</v>
      </c>
      <c r="D31" s="16">
        <v>109571</v>
      </c>
      <c r="E31" s="16">
        <v>0</v>
      </c>
      <c r="F31" s="34">
        <v>2156</v>
      </c>
      <c r="G31" s="16">
        <v>90576</v>
      </c>
      <c r="H31" s="16">
        <v>388020</v>
      </c>
      <c r="I31" s="16">
        <v>365748</v>
      </c>
      <c r="J31" s="16">
        <v>0</v>
      </c>
      <c r="K31" s="16"/>
      <c r="L31" s="16"/>
      <c r="M31" s="16"/>
      <c r="N31" s="16">
        <v>0</v>
      </c>
      <c r="O31" s="16"/>
      <c r="P31" s="16">
        <v>0</v>
      </c>
      <c r="Q31" s="16"/>
      <c r="R31" s="16"/>
      <c r="S31" s="16"/>
      <c r="T31" s="16"/>
      <c r="U31" s="16">
        <v>168176</v>
      </c>
      <c r="V31" s="16">
        <v>0</v>
      </c>
      <c r="W31" s="16">
        <v>53264</v>
      </c>
      <c r="X31" s="16">
        <v>88384</v>
      </c>
      <c r="Y31" s="16">
        <v>0</v>
      </c>
      <c r="Z31" s="16"/>
      <c r="AA31" s="16"/>
      <c r="AB31" s="16"/>
      <c r="AC31" s="16"/>
      <c r="AD31" s="110">
        <f t="shared" si="2"/>
        <v>2026702</v>
      </c>
    </row>
    <row r="32" spans="1:30" ht="12.75">
      <c r="A32" s="23">
        <v>55</v>
      </c>
      <c r="B32" s="3" t="s">
        <v>196</v>
      </c>
      <c r="C32" s="16">
        <v>4773923</v>
      </c>
      <c r="D32" s="16">
        <v>648000</v>
      </c>
      <c r="E32" s="16">
        <v>0</v>
      </c>
      <c r="F32" s="16">
        <v>444</v>
      </c>
      <c r="G32" s="16">
        <v>29424</v>
      </c>
      <c r="H32" s="16">
        <v>46284</v>
      </c>
      <c r="I32" s="16">
        <v>18309</v>
      </c>
      <c r="J32" s="13">
        <v>1120000</v>
      </c>
      <c r="K32" s="16">
        <v>118759</v>
      </c>
      <c r="L32" s="16">
        <v>92224</v>
      </c>
      <c r="M32" s="16">
        <v>1636073</v>
      </c>
      <c r="N32" s="16">
        <v>3167346</v>
      </c>
      <c r="O32" s="16"/>
      <c r="P32" s="16">
        <v>445623</v>
      </c>
      <c r="Q32" s="16"/>
      <c r="R32" s="16"/>
      <c r="S32" s="16"/>
      <c r="T32" s="16"/>
      <c r="U32" s="16"/>
      <c r="V32" s="16"/>
      <c r="W32" s="16">
        <v>0</v>
      </c>
      <c r="X32" s="16">
        <v>264261</v>
      </c>
      <c r="Y32" s="16">
        <v>225697</v>
      </c>
      <c r="Z32" s="16">
        <v>579313</v>
      </c>
      <c r="AA32" s="16"/>
      <c r="AB32" s="16"/>
      <c r="AC32" s="16"/>
      <c r="AD32" s="110">
        <f t="shared" si="2"/>
        <v>13165680</v>
      </c>
    </row>
    <row r="33" spans="1:30" ht="12.75">
      <c r="A33" s="23">
        <v>55224</v>
      </c>
      <c r="B33" s="46" t="s">
        <v>210</v>
      </c>
      <c r="C33" s="16">
        <v>576720</v>
      </c>
      <c r="D33" s="16"/>
      <c r="E33" s="16"/>
      <c r="F33" s="34"/>
      <c r="G33" s="16"/>
      <c r="H33" s="16"/>
      <c r="I33" s="16">
        <v>0</v>
      </c>
      <c r="J33" s="13"/>
      <c r="K33" s="16"/>
      <c r="L33" s="16"/>
      <c r="M33" s="16"/>
      <c r="N33" s="16"/>
      <c r="O33" s="16"/>
      <c r="P33" s="16">
        <v>25258</v>
      </c>
      <c r="Q33" s="16"/>
      <c r="R33" s="16"/>
      <c r="S33" s="16"/>
      <c r="T33" s="16"/>
      <c r="U33" s="16"/>
      <c r="V33" s="16"/>
      <c r="W33" s="16"/>
      <c r="X33" s="16">
        <v>148712</v>
      </c>
      <c r="Y33" s="16">
        <v>196341</v>
      </c>
      <c r="Z33" s="16">
        <v>0</v>
      </c>
      <c r="AA33" s="16"/>
      <c r="AB33" s="16"/>
      <c r="AC33" s="16"/>
      <c r="AD33" s="110">
        <f t="shared" si="2"/>
        <v>947031</v>
      </c>
    </row>
    <row r="34" spans="1:30" ht="12.75">
      <c r="A34" s="23">
        <v>55225</v>
      </c>
      <c r="B34" s="46" t="s">
        <v>211</v>
      </c>
      <c r="C34" s="16">
        <v>753423</v>
      </c>
      <c r="D34" s="16"/>
      <c r="E34" s="16"/>
      <c r="F34" s="34"/>
      <c r="G34" s="16"/>
      <c r="H34" s="16"/>
      <c r="I34" s="16"/>
      <c r="J34" s="13"/>
      <c r="K34" s="16"/>
      <c r="L34" s="16">
        <v>92224</v>
      </c>
      <c r="M34" s="16">
        <v>1636073</v>
      </c>
      <c r="N34" s="16"/>
      <c r="O34" s="16"/>
      <c r="P34" s="16">
        <v>41691</v>
      </c>
      <c r="Q34" s="16"/>
      <c r="R34" s="16"/>
      <c r="S34" s="16"/>
      <c r="T34" s="16"/>
      <c r="U34" s="16"/>
      <c r="V34" s="16"/>
      <c r="W34" s="16"/>
      <c r="X34" s="16">
        <v>47488</v>
      </c>
      <c r="Y34" s="16">
        <v>9493</v>
      </c>
      <c r="Z34" s="16">
        <v>0</v>
      </c>
      <c r="AA34" s="16"/>
      <c r="AB34" s="16"/>
      <c r="AC34" s="16"/>
      <c r="AD34" s="110">
        <f t="shared" si="2"/>
        <v>2580392</v>
      </c>
    </row>
    <row r="35" spans="1:30" ht="12.75">
      <c r="A35" s="23">
        <v>56</v>
      </c>
      <c r="B35" s="3" t="s">
        <v>197</v>
      </c>
      <c r="C35" s="16">
        <v>1126853</v>
      </c>
      <c r="D35" s="16">
        <v>122454</v>
      </c>
      <c r="E35" s="16">
        <v>0</v>
      </c>
      <c r="F35" s="16">
        <v>650</v>
      </c>
      <c r="G35" s="16">
        <v>30000</v>
      </c>
      <c r="H35" s="16">
        <v>108826</v>
      </c>
      <c r="I35" s="16">
        <v>112038</v>
      </c>
      <c r="J35" s="16">
        <v>280000</v>
      </c>
      <c r="K35" s="16">
        <v>29691</v>
      </c>
      <c r="L35" s="16">
        <v>22807</v>
      </c>
      <c r="M35" s="16">
        <v>397567</v>
      </c>
      <c r="N35" s="16">
        <v>791718</v>
      </c>
      <c r="O35" s="16"/>
      <c r="P35" s="16">
        <v>36061</v>
      </c>
      <c r="Q35" s="16">
        <v>29932</v>
      </c>
      <c r="R35" s="16"/>
      <c r="S35" s="16"/>
      <c r="T35" s="16"/>
      <c r="U35" s="16">
        <v>42045</v>
      </c>
      <c r="V35" s="16"/>
      <c r="W35" s="16">
        <v>54766</v>
      </c>
      <c r="X35" s="16">
        <v>81907</v>
      </c>
      <c r="Y35" s="16">
        <v>54167</v>
      </c>
      <c r="Z35" s="16">
        <v>0</v>
      </c>
      <c r="AA35" s="16"/>
      <c r="AB35" s="16"/>
      <c r="AC35" s="16"/>
      <c r="AD35" s="110">
        <f t="shared" si="2"/>
        <v>3321482</v>
      </c>
    </row>
    <row r="36" spans="1:30" ht="12.75">
      <c r="A36" s="23">
        <v>57</v>
      </c>
      <c r="B36" s="3" t="s">
        <v>198</v>
      </c>
      <c r="C36" s="16">
        <v>1859142</v>
      </c>
      <c r="D36" s="16"/>
      <c r="E36" s="16"/>
      <c r="F36" s="16"/>
      <c r="G36" s="16"/>
      <c r="H36" s="16">
        <v>236419</v>
      </c>
      <c r="I36" s="16">
        <v>0</v>
      </c>
      <c r="J36" s="16"/>
      <c r="K36" s="16"/>
      <c r="L36" s="16"/>
      <c r="M36" s="16"/>
      <c r="N36" s="16">
        <v>0</v>
      </c>
      <c r="O36" s="16"/>
      <c r="P36" s="16"/>
      <c r="Q36" s="16"/>
      <c r="R36" s="16"/>
      <c r="S36" s="16"/>
      <c r="T36" s="16"/>
      <c r="U36" s="16"/>
      <c r="V36" s="16"/>
      <c r="W36" s="16">
        <v>0</v>
      </c>
      <c r="X36" s="16"/>
      <c r="Y36" s="16"/>
      <c r="Z36" s="16"/>
      <c r="AA36" s="16"/>
      <c r="AB36" s="16"/>
      <c r="AC36" s="16"/>
      <c r="AD36" s="110">
        <f t="shared" si="2"/>
        <v>2095561</v>
      </c>
    </row>
    <row r="37" spans="1:30" ht="12.75">
      <c r="A37" s="23">
        <v>58</v>
      </c>
      <c r="B37" s="3" t="s">
        <v>199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>
        <v>119726</v>
      </c>
      <c r="R37" s="16">
        <v>29076670</v>
      </c>
      <c r="S37" s="16">
        <v>3271132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10">
        <f t="shared" si="2"/>
        <v>32467528</v>
      </c>
    </row>
    <row r="38" spans="1:30" ht="12.75">
      <c r="A38" s="23">
        <v>59</v>
      </c>
      <c r="B38" s="3" t="s">
        <v>200</v>
      </c>
      <c r="C38" s="16"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>
        <v>0</v>
      </c>
      <c r="AB38" s="16"/>
      <c r="AC38" s="16">
        <v>5257401</v>
      </c>
      <c r="AD38" s="110">
        <f t="shared" si="2"/>
        <v>5257401</v>
      </c>
    </row>
    <row r="39" spans="1:30" ht="12.75">
      <c r="A39" s="35"/>
      <c r="B39" s="7" t="s">
        <v>142</v>
      </c>
      <c r="C39" s="14">
        <f>SUM(C15:C23,C29:C32,C35:C38)</f>
        <v>35019689</v>
      </c>
      <c r="D39" s="14">
        <f aca="true" t="shared" si="3" ref="D39:AD39">SUM(D15:D23,D29:D32,D35:D38)</f>
        <v>880025</v>
      </c>
      <c r="E39" s="14">
        <f t="shared" si="3"/>
        <v>0</v>
      </c>
      <c r="F39" s="14">
        <f t="shared" si="3"/>
        <v>35000</v>
      </c>
      <c r="G39" s="14">
        <f t="shared" si="3"/>
        <v>721904</v>
      </c>
      <c r="H39" s="14">
        <f t="shared" si="3"/>
        <v>1960216</v>
      </c>
      <c r="I39" s="14">
        <f t="shared" si="3"/>
        <v>496095</v>
      </c>
      <c r="J39" s="14">
        <f t="shared" si="3"/>
        <v>1400000</v>
      </c>
      <c r="K39" s="14">
        <f t="shared" si="3"/>
        <v>148450</v>
      </c>
      <c r="L39" s="14">
        <f t="shared" si="3"/>
        <v>115031</v>
      </c>
      <c r="M39" s="14">
        <f t="shared" si="3"/>
        <v>2033640</v>
      </c>
      <c r="N39" s="14">
        <f t="shared" si="3"/>
        <v>3959064</v>
      </c>
      <c r="O39" s="14">
        <f t="shared" si="3"/>
        <v>0</v>
      </c>
      <c r="P39" s="14">
        <f t="shared" si="3"/>
        <v>481684</v>
      </c>
      <c r="Q39" s="14">
        <f t="shared" si="3"/>
        <v>149658</v>
      </c>
      <c r="R39" s="14">
        <f t="shared" si="3"/>
        <v>29635828</v>
      </c>
      <c r="S39" s="14">
        <f t="shared" si="3"/>
        <v>3271132</v>
      </c>
      <c r="T39" s="14">
        <f t="shared" si="3"/>
        <v>7204748</v>
      </c>
      <c r="U39" s="14">
        <f t="shared" si="3"/>
        <v>4428877</v>
      </c>
      <c r="V39" s="14">
        <f t="shared" si="3"/>
        <v>776212</v>
      </c>
      <c r="W39" s="14">
        <f t="shared" si="3"/>
        <v>587087</v>
      </c>
      <c r="X39" s="14">
        <f t="shared" si="3"/>
        <v>434552</v>
      </c>
      <c r="Y39" s="14">
        <f t="shared" si="3"/>
        <v>279864</v>
      </c>
      <c r="Z39" s="14">
        <f t="shared" si="3"/>
        <v>579313</v>
      </c>
      <c r="AA39" s="14">
        <f t="shared" si="3"/>
        <v>0</v>
      </c>
      <c r="AB39" s="14">
        <f t="shared" si="3"/>
        <v>0</v>
      </c>
      <c r="AC39" s="14">
        <f t="shared" si="3"/>
        <v>5257401</v>
      </c>
      <c r="AD39" s="14">
        <f t="shared" si="3"/>
        <v>99855470</v>
      </c>
    </row>
    <row r="40" spans="1:30" ht="12.75">
      <c r="A40" s="24"/>
      <c r="B40" s="36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4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37"/>
      <c r="AD40" s="37"/>
    </row>
    <row r="41" spans="1:30" ht="12.75">
      <c r="A41" s="35"/>
      <c r="B41" s="7" t="s">
        <v>143</v>
      </c>
      <c r="C41" s="14">
        <f>C14-C39</f>
        <v>-28774960</v>
      </c>
      <c r="D41" s="14">
        <f aca="true" t="shared" si="4" ref="D41:AD41">D14-D39</f>
        <v>-397025</v>
      </c>
      <c r="E41" s="14">
        <f t="shared" si="4"/>
        <v>0</v>
      </c>
      <c r="F41" s="14">
        <f t="shared" si="4"/>
        <v>-35000</v>
      </c>
      <c r="G41" s="14">
        <f t="shared" si="4"/>
        <v>2388</v>
      </c>
      <c r="H41" s="14">
        <f t="shared" si="4"/>
        <v>-1960216</v>
      </c>
      <c r="I41" s="14">
        <f t="shared" si="4"/>
        <v>-496095</v>
      </c>
      <c r="J41" s="14">
        <f t="shared" si="4"/>
        <v>-1400000</v>
      </c>
      <c r="K41" s="14">
        <f t="shared" si="4"/>
        <v>-148450</v>
      </c>
      <c r="L41" s="14">
        <f t="shared" si="4"/>
        <v>-14233</v>
      </c>
      <c r="M41" s="14">
        <f t="shared" si="4"/>
        <v>-2033640</v>
      </c>
      <c r="N41" s="14">
        <f t="shared" si="4"/>
        <v>-3959064</v>
      </c>
      <c r="O41" s="14">
        <f t="shared" si="4"/>
        <v>151139354</v>
      </c>
      <c r="P41" s="14">
        <f t="shared" si="4"/>
        <v>-213864</v>
      </c>
      <c r="Q41" s="14">
        <f t="shared" si="4"/>
        <v>-69558</v>
      </c>
      <c r="R41" s="14">
        <f t="shared" si="4"/>
        <v>-29635828</v>
      </c>
      <c r="S41" s="14">
        <f t="shared" si="4"/>
        <v>-1045707</v>
      </c>
      <c r="T41" s="14">
        <f t="shared" si="4"/>
        <v>-901072</v>
      </c>
      <c r="U41" s="14">
        <f t="shared" si="4"/>
        <v>-1737565</v>
      </c>
      <c r="V41" s="14">
        <f t="shared" si="4"/>
        <v>197243</v>
      </c>
      <c r="W41" s="14">
        <f t="shared" si="4"/>
        <v>-587087</v>
      </c>
      <c r="X41" s="14">
        <f t="shared" si="4"/>
        <v>-434552</v>
      </c>
      <c r="Y41" s="14">
        <f t="shared" si="4"/>
        <v>-239864</v>
      </c>
      <c r="Z41" s="14">
        <f t="shared" si="4"/>
        <v>-125462</v>
      </c>
      <c r="AA41" s="14">
        <f t="shared" si="4"/>
        <v>0</v>
      </c>
      <c r="AB41" s="14">
        <f t="shared" si="4"/>
        <v>0</v>
      </c>
      <c r="AC41" s="14">
        <f t="shared" si="4"/>
        <v>-4383269</v>
      </c>
      <c r="AD41" s="14">
        <f t="shared" si="4"/>
        <v>72746474</v>
      </c>
    </row>
  </sheetData>
  <sheetProtection/>
  <mergeCells count="2">
    <mergeCell ref="D1:O1"/>
    <mergeCell ref="P1:AD1"/>
  </mergeCells>
  <printOptions/>
  <pageMargins left="0.98" right="0.7874015748031497" top="1.220472440944882" bottom="1.062992125984252" header="0.7874015748031497" footer="0.7874015748031497"/>
  <pageSetup fitToHeight="2" horizontalDpi="300" verticalDpi="300" orientation="landscape" paperSize="9" scale="70" r:id="rId1"/>
  <headerFooter alignWithMargins="0">
    <oddHeader>&amp;C&amp;"Times New Roman,Normál"&amp;12 2011. évi költségvetés
A BEVÉTELEK ÉS A KIADÁSOK SZAKFELADATONKÉNTI
&amp;R&amp;"Times New Roman,Normál"&amp;12 2/a.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30" sqref="E30"/>
    </sheetView>
  </sheetViews>
  <sheetFormatPr defaultColWidth="9.140625" defaultRowHeight="12.75"/>
  <cols>
    <col min="2" max="2" width="20.7109375" style="0" bestFit="1" customWidth="1"/>
    <col min="3" max="4" width="11.140625" style="0" bestFit="1" customWidth="1"/>
    <col min="5" max="5" width="12.421875" style="0" customWidth="1"/>
  </cols>
  <sheetData>
    <row r="1" spans="5:6" ht="12.75">
      <c r="E1" s="198" t="s">
        <v>374</v>
      </c>
      <c r="F1" s="198"/>
    </row>
    <row r="3" spans="1:6" ht="12.75">
      <c r="A3" s="199" t="s">
        <v>213</v>
      </c>
      <c r="B3" s="199"/>
      <c r="C3" s="199"/>
      <c r="D3" s="199"/>
      <c r="E3" s="199"/>
      <c r="F3" s="199"/>
    </row>
    <row r="5" spans="1:6" ht="12.75">
      <c r="A5" s="121"/>
      <c r="B5" s="121"/>
      <c r="C5" s="122"/>
      <c r="D5" s="122"/>
      <c r="E5" s="122"/>
      <c r="F5" s="123" t="s">
        <v>252</v>
      </c>
    </row>
    <row r="6" spans="1:6" ht="25.5">
      <c r="A6" s="124" t="s">
        <v>131</v>
      </c>
      <c r="B6" s="125" t="s">
        <v>228</v>
      </c>
      <c r="C6" s="126" t="s">
        <v>255</v>
      </c>
      <c r="D6" s="127" t="s">
        <v>370</v>
      </c>
      <c r="E6" s="127" t="s">
        <v>448</v>
      </c>
      <c r="F6" s="127"/>
    </row>
    <row r="7" spans="1:6" ht="12.75">
      <c r="A7" s="128">
        <v>29</v>
      </c>
      <c r="B7" s="129" t="s">
        <v>178</v>
      </c>
      <c r="C7" s="130">
        <v>0</v>
      </c>
      <c r="D7" s="130"/>
      <c r="E7" s="131"/>
      <c r="F7" s="129"/>
    </row>
    <row r="8" spans="1:6" ht="12.75">
      <c r="A8" s="128">
        <v>45</v>
      </c>
      <c r="B8" s="129" t="s">
        <v>432</v>
      </c>
      <c r="C8" s="130">
        <v>0</v>
      </c>
      <c r="D8" s="130"/>
      <c r="E8" s="131"/>
      <c r="F8" s="129"/>
    </row>
    <row r="9" spans="1:6" ht="12.75">
      <c r="A9" s="128">
        <v>46</v>
      </c>
      <c r="B9" s="129" t="s">
        <v>179</v>
      </c>
      <c r="C9" s="130">
        <v>400000</v>
      </c>
      <c r="D9" s="130">
        <v>374000</v>
      </c>
      <c r="E9" s="130">
        <v>374000</v>
      </c>
      <c r="F9" s="129"/>
    </row>
    <row r="10" spans="1:6" ht="12.75">
      <c r="A10" s="128">
        <v>47</v>
      </c>
      <c r="B10" s="129" t="s">
        <v>180</v>
      </c>
      <c r="C10" s="130">
        <v>0</v>
      </c>
      <c r="D10" s="130">
        <v>515000</v>
      </c>
      <c r="E10" s="130">
        <v>515000</v>
      </c>
      <c r="F10" s="129"/>
    </row>
    <row r="11" spans="1:6" ht="12.75">
      <c r="A11" s="128">
        <v>91</v>
      </c>
      <c r="B11" s="129" t="s">
        <v>181</v>
      </c>
      <c r="C11" s="130">
        <v>960000</v>
      </c>
      <c r="D11" s="130">
        <v>963996</v>
      </c>
      <c r="E11" s="130">
        <v>963996</v>
      </c>
      <c r="F11" s="129"/>
    </row>
    <row r="12" spans="1:6" ht="12.75">
      <c r="A12" s="128">
        <v>92</v>
      </c>
      <c r="B12" s="129" t="s">
        <v>182</v>
      </c>
      <c r="C12" s="130">
        <v>120000</v>
      </c>
      <c r="D12" s="130">
        <v>110000</v>
      </c>
      <c r="E12" s="130">
        <v>110000</v>
      </c>
      <c r="F12" s="129"/>
    </row>
    <row r="13" spans="1:6" ht="12.75">
      <c r="A13" s="128">
        <v>93</v>
      </c>
      <c r="B13" s="129" t="s">
        <v>183</v>
      </c>
      <c r="C13" s="130">
        <v>0</v>
      </c>
      <c r="D13" s="130"/>
      <c r="E13" s="131"/>
      <c r="F13" s="129"/>
    </row>
    <row r="14" spans="1:6" ht="12.75">
      <c r="A14" s="128">
        <v>94</v>
      </c>
      <c r="B14" s="129" t="s">
        <v>184</v>
      </c>
      <c r="C14" s="130">
        <v>0</v>
      </c>
      <c r="D14" s="130"/>
      <c r="E14" s="131"/>
      <c r="F14" s="129"/>
    </row>
    <row r="15" spans="1:6" ht="12.75">
      <c r="A15" s="128">
        <v>48</v>
      </c>
      <c r="B15" s="129" t="s">
        <v>221</v>
      </c>
      <c r="C15" s="130">
        <v>0</v>
      </c>
      <c r="D15" s="130"/>
      <c r="E15" s="131"/>
      <c r="F15" s="129"/>
    </row>
    <row r="16" spans="1:6" ht="12.75">
      <c r="A16" s="132"/>
      <c r="B16" s="133" t="s">
        <v>141</v>
      </c>
      <c r="C16" s="141">
        <f>SUM(C7:C15)</f>
        <v>1480000</v>
      </c>
      <c r="D16" s="141">
        <f>SUM(D7:D15)</f>
        <v>1962996</v>
      </c>
      <c r="E16" s="141">
        <f>SUM(E7:E15)</f>
        <v>1962996</v>
      </c>
      <c r="F16" s="141">
        <f>SUM(F7:F15)</f>
        <v>0</v>
      </c>
    </row>
    <row r="17" spans="1:6" ht="12.75">
      <c r="A17" s="136">
        <v>11</v>
      </c>
      <c r="B17" s="137" t="s">
        <v>185</v>
      </c>
      <c r="C17" s="142">
        <v>0</v>
      </c>
      <c r="D17" s="142"/>
      <c r="E17" s="131"/>
      <c r="F17" s="129"/>
    </row>
    <row r="18" spans="1:6" ht="12.75">
      <c r="A18" s="136">
        <v>12</v>
      </c>
      <c r="B18" s="137" t="s">
        <v>186</v>
      </c>
      <c r="C18" s="142">
        <v>0</v>
      </c>
      <c r="D18" s="142"/>
      <c r="E18" s="131"/>
      <c r="F18" s="129"/>
    </row>
    <row r="19" spans="1:6" ht="12.75">
      <c r="A19" s="136">
        <v>13</v>
      </c>
      <c r="B19" s="137" t="s">
        <v>187</v>
      </c>
      <c r="C19" s="142">
        <v>0</v>
      </c>
      <c r="D19" s="142">
        <v>128000</v>
      </c>
      <c r="E19" s="142">
        <v>128000</v>
      </c>
      <c r="F19" s="129"/>
    </row>
    <row r="20" spans="1:6" ht="12.75">
      <c r="A20" s="136">
        <v>17</v>
      </c>
      <c r="B20" s="137" t="s">
        <v>188</v>
      </c>
      <c r="C20" s="142">
        <v>0</v>
      </c>
      <c r="D20" s="142"/>
      <c r="E20" s="142"/>
      <c r="F20" s="129"/>
    </row>
    <row r="21" spans="1:6" ht="12.75">
      <c r="A21" s="136">
        <v>18</v>
      </c>
      <c r="B21" s="137" t="s">
        <v>189</v>
      </c>
      <c r="C21" s="142">
        <v>0</v>
      </c>
      <c r="D21" s="142">
        <v>32000</v>
      </c>
      <c r="E21" s="142">
        <v>32000</v>
      </c>
      <c r="F21" s="129"/>
    </row>
    <row r="22" spans="1:6" ht="12.75">
      <c r="A22" s="128">
        <v>37</v>
      </c>
      <c r="B22" s="129" t="s">
        <v>190</v>
      </c>
      <c r="C22" s="142">
        <v>450000</v>
      </c>
      <c r="D22" s="142">
        <v>652105</v>
      </c>
      <c r="E22" s="142">
        <v>652105</v>
      </c>
      <c r="F22" s="129"/>
    </row>
    <row r="23" spans="1:6" ht="12.75">
      <c r="A23" s="128">
        <v>38</v>
      </c>
      <c r="B23" s="129" t="s">
        <v>191</v>
      </c>
      <c r="C23" s="142">
        <v>0</v>
      </c>
      <c r="D23" s="142"/>
      <c r="E23" s="142"/>
      <c r="F23" s="129"/>
    </row>
    <row r="24" spans="1:6" ht="12.75">
      <c r="A24" s="128">
        <v>45</v>
      </c>
      <c r="B24" s="129" t="s">
        <v>459</v>
      </c>
      <c r="C24" s="142">
        <v>0</v>
      </c>
      <c r="D24" s="142"/>
      <c r="E24" s="142"/>
      <c r="F24" s="129"/>
    </row>
    <row r="25" spans="1:6" ht="12.75">
      <c r="A25" s="128">
        <v>51</v>
      </c>
      <c r="B25" s="129" t="s">
        <v>192</v>
      </c>
      <c r="C25" s="142">
        <v>38292700</v>
      </c>
      <c r="D25" s="142">
        <v>40063133</v>
      </c>
      <c r="E25" s="142">
        <v>40063133</v>
      </c>
      <c r="F25" s="129"/>
    </row>
    <row r="26" spans="1:6" ht="12.75">
      <c r="A26" s="128">
        <v>511</v>
      </c>
      <c r="B26" s="138" t="s">
        <v>201</v>
      </c>
      <c r="C26" s="142">
        <v>36489200</v>
      </c>
      <c r="D26" s="142">
        <v>35491970</v>
      </c>
      <c r="E26" s="142">
        <v>35491970</v>
      </c>
      <c r="F26" s="129"/>
    </row>
    <row r="27" spans="1:6" ht="12.75">
      <c r="A27" s="128">
        <v>512</v>
      </c>
      <c r="B27" s="138" t="s">
        <v>202</v>
      </c>
      <c r="C27" s="142">
        <v>681000</v>
      </c>
      <c r="D27" s="142">
        <v>2216695</v>
      </c>
      <c r="E27" s="142">
        <v>2216695</v>
      </c>
      <c r="F27" s="129"/>
    </row>
    <row r="28" spans="1:6" ht="12.75">
      <c r="A28" s="128">
        <v>513</v>
      </c>
      <c r="B28" s="138" t="s">
        <v>438</v>
      </c>
      <c r="C28" s="142">
        <v>522500</v>
      </c>
      <c r="D28" s="142">
        <v>1706282</v>
      </c>
      <c r="E28" s="142">
        <v>1706282</v>
      </c>
      <c r="F28" s="129"/>
    </row>
    <row r="29" spans="1:6" ht="12.75">
      <c r="A29" s="128">
        <v>514</v>
      </c>
      <c r="B29" s="138" t="s">
        <v>204</v>
      </c>
      <c r="C29" s="142">
        <v>600000</v>
      </c>
      <c r="D29" s="142">
        <v>648186</v>
      </c>
      <c r="E29" s="142">
        <v>648186</v>
      </c>
      <c r="F29" s="129"/>
    </row>
    <row r="30" spans="1:6" ht="12.75">
      <c r="A30" s="128">
        <v>516</v>
      </c>
      <c r="B30" s="138" t="s">
        <v>205</v>
      </c>
      <c r="C30" s="142">
        <v>0</v>
      </c>
      <c r="D30" s="142"/>
      <c r="E30" s="142"/>
      <c r="F30" s="129"/>
    </row>
    <row r="31" spans="1:6" ht="12.75">
      <c r="A31" s="128">
        <v>52</v>
      </c>
      <c r="B31" s="129" t="s">
        <v>193</v>
      </c>
      <c r="C31" s="142">
        <v>244000</v>
      </c>
      <c r="D31" s="142">
        <v>672900</v>
      </c>
      <c r="E31" s="142">
        <v>672900</v>
      </c>
      <c r="F31" s="129"/>
    </row>
    <row r="32" spans="1:6" ht="12.75">
      <c r="A32" s="128">
        <v>53</v>
      </c>
      <c r="B32" s="129" t="s">
        <v>194</v>
      </c>
      <c r="C32" s="142">
        <v>10301100</v>
      </c>
      <c r="D32" s="142">
        <v>10745078</v>
      </c>
      <c r="E32" s="142">
        <v>10740881</v>
      </c>
      <c r="F32" s="129"/>
    </row>
    <row r="33" spans="1:6" ht="12.75">
      <c r="A33" s="128">
        <v>54</v>
      </c>
      <c r="B33" s="129" t="s">
        <v>195</v>
      </c>
      <c r="C33" s="142">
        <v>1643714</v>
      </c>
      <c r="D33" s="142">
        <v>2511117</v>
      </c>
      <c r="E33" s="142">
        <v>2511117</v>
      </c>
      <c r="F33" s="129"/>
    </row>
    <row r="34" spans="1:6" ht="12.75">
      <c r="A34" s="128">
        <v>55</v>
      </c>
      <c r="B34" s="129" t="s">
        <v>196</v>
      </c>
      <c r="C34" s="142">
        <v>6745000</v>
      </c>
      <c r="D34" s="142">
        <v>7238461</v>
      </c>
      <c r="E34" s="142">
        <v>7238461</v>
      </c>
      <c r="F34" s="129"/>
    </row>
    <row r="35" spans="1:6" ht="12.75">
      <c r="A35" s="128">
        <v>55224</v>
      </c>
      <c r="B35" s="138" t="s">
        <v>210</v>
      </c>
      <c r="C35" s="142">
        <v>4000000</v>
      </c>
      <c r="D35" s="142">
        <v>2755769</v>
      </c>
      <c r="E35" s="142">
        <v>2755769</v>
      </c>
      <c r="F35" s="129"/>
    </row>
    <row r="36" spans="1:6" ht="12.75">
      <c r="A36" s="128">
        <v>55225</v>
      </c>
      <c r="B36" s="138" t="s">
        <v>211</v>
      </c>
      <c r="C36" s="142">
        <v>1450000</v>
      </c>
      <c r="D36" s="142">
        <v>2369130</v>
      </c>
      <c r="E36" s="142">
        <v>2369130</v>
      </c>
      <c r="F36" s="129"/>
    </row>
    <row r="37" spans="1:6" ht="12.75">
      <c r="A37" s="128">
        <v>56</v>
      </c>
      <c r="B37" s="129" t="s">
        <v>197</v>
      </c>
      <c r="C37" s="142">
        <v>3951986</v>
      </c>
      <c r="D37" s="142">
        <v>4783915</v>
      </c>
      <c r="E37" s="142">
        <v>4783915</v>
      </c>
      <c r="F37" s="129"/>
    </row>
    <row r="38" spans="1:6" ht="12.75">
      <c r="A38" s="128">
        <v>57</v>
      </c>
      <c r="B38" s="129" t="s">
        <v>198</v>
      </c>
      <c r="C38" s="142">
        <v>10000</v>
      </c>
      <c r="D38" s="142">
        <v>407712</v>
      </c>
      <c r="E38" s="142">
        <v>407712</v>
      </c>
      <c r="F38" s="129"/>
    </row>
    <row r="39" spans="1:6" ht="12.75">
      <c r="A39" s="128">
        <v>58</v>
      </c>
      <c r="B39" s="129" t="s">
        <v>199</v>
      </c>
      <c r="C39" s="142">
        <v>8862500</v>
      </c>
      <c r="D39" s="142">
        <v>9407590</v>
      </c>
      <c r="E39" s="142">
        <v>9407590</v>
      </c>
      <c r="F39" s="129"/>
    </row>
    <row r="40" spans="1:6" ht="12.75">
      <c r="A40" s="128">
        <v>59</v>
      </c>
      <c r="B40" s="129" t="s">
        <v>200</v>
      </c>
      <c r="C40" s="142">
        <v>0</v>
      </c>
      <c r="D40" s="142"/>
      <c r="E40" s="131"/>
      <c r="F40" s="129"/>
    </row>
    <row r="41" spans="1:6" ht="12.75">
      <c r="A41" s="139"/>
      <c r="B41" s="133" t="s">
        <v>142</v>
      </c>
      <c r="C41" s="141">
        <v>70501000</v>
      </c>
      <c r="D41" s="141">
        <f>SUM(D17:D25,D31:D34,D37:D40)</f>
        <v>76642011</v>
      </c>
      <c r="E41" s="141">
        <f>SUM(E17:E25,E31:E34,E37:E40)</f>
        <v>76637814</v>
      </c>
      <c r="F41" s="135">
        <f>SUM(F17:F25,F31:F34,F37:F40)</f>
        <v>0</v>
      </c>
    </row>
    <row r="42" spans="1:6" ht="12.75">
      <c r="A42" s="136"/>
      <c r="B42" s="140"/>
      <c r="C42" s="143"/>
      <c r="D42" s="143"/>
      <c r="E42" s="131"/>
      <c r="F42" s="131">
        <v>0</v>
      </c>
    </row>
    <row r="43" spans="1:6" ht="12.75">
      <c r="A43" s="139"/>
      <c r="B43" s="133" t="s">
        <v>143</v>
      </c>
      <c r="C43" s="141">
        <v>-69021000</v>
      </c>
      <c r="D43" s="141">
        <f>D16-D41</f>
        <v>-74679015</v>
      </c>
      <c r="E43" s="141">
        <f>E16-E41</f>
        <v>-74674818</v>
      </c>
      <c r="F43" s="135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L41" sqref="L41"/>
    </sheetView>
  </sheetViews>
  <sheetFormatPr defaultColWidth="9.140625" defaultRowHeight="12.75"/>
  <cols>
    <col min="1" max="1" width="7.421875" style="0" customWidth="1"/>
    <col min="2" max="2" width="21.00390625" style="0" customWidth="1"/>
    <col min="3" max="3" width="11.28125" style="0" customWidth="1"/>
    <col min="4" max="4" width="10.8515625" style="0" bestFit="1" customWidth="1"/>
    <col min="5" max="5" width="9.7109375" style="0" bestFit="1" customWidth="1"/>
    <col min="6" max="6" width="11.00390625" style="0" customWidth="1"/>
    <col min="7" max="8" width="9.7109375" style="0" bestFit="1" customWidth="1"/>
    <col min="13" max="13" width="11.28125" style="0" customWidth="1"/>
  </cols>
  <sheetData>
    <row r="1" spans="2:13" ht="12.75">
      <c r="B1" s="199" t="s">
        <v>213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2:8" ht="12.75">
      <c r="B2" s="27"/>
      <c r="C2" s="27"/>
      <c r="H2" s="27"/>
    </row>
    <row r="3" spans="1:13" ht="12.75">
      <c r="A3" s="200" t="s">
        <v>130</v>
      </c>
      <c r="B3" s="201"/>
      <c r="C3" s="28">
        <v>851000</v>
      </c>
      <c r="D3" s="28">
        <v>852000</v>
      </c>
      <c r="E3" s="28">
        <v>890111</v>
      </c>
      <c r="F3" s="28"/>
      <c r="G3" s="28">
        <v>562912</v>
      </c>
      <c r="H3" s="28">
        <v>562913</v>
      </c>
      <c r="I3" s="28">
        <v>931204</v>
      </c>
      <c r="J3" s="28"/>
      <c r="K3" s="28"/>
      <c r="L3" s="28"/>
      <c r="M3" s="48" t="s">
        <v>252</v>
      </c>
    </row>
    <row r="4" spans="1:13" ht="51">
      <c r="A4" s="29" t="s">
        <v>131</v>
      </c>
      <c r="B4" s="30" t="s">
        <v>132</v>
      </c>
      <c r="C4" s="8" t="s">
        <v>82</v>
      </c>
      <c r="D4" s="8" t="s">
        <v>83</v>
      </c>
      <c r="E4" s="8" t="s">
        <v>84</v>
      </c>
      <c r="F4" s="8" t="s">
        <v>440</v>
      </c>
      <c r="G4" s="8" t="s">
        <v>133</v>
      </c>
      <c r="H4" s="8" t="s">
        <v>134</v>
      </c>
      <c r="I4" s="8" t="s">
        <v>85</v>
      </c>
      <c r="J4" s="8"/>
      <c r="K4" s="8"/>
      <c r="L4" s="8"/>
      <c r="M4" s="8" t="s">
        <v>209</v>
      </c>
    </row>
    <row r="5" spans="1:13" ht="12.75">
      <c r="A5" s="23">
        <v>29</v>
      </c>
      <c r="B5" s="3" t="s">
        <v>178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>
        <f>SUM(C5:L5)</f>
        <v>0</v>
      </c>
    </row>
    <row r="6" spans="1:13" ht="12.75">
      <c r="A6" s="23">
        <v>45</v>
      </c>
      <c r="B6" s="3" t="s">
        <v>432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>
        <f aca="true" t="shared" si="0" ref="M6:M13">SUM(C6:L6)</f>
        <v>0</v>
      </c>
    </row>
    <row r="7" spans="1:13" ht="12.75">
      <c r="A7" s="23">
        <v>46</v>
      </c>
      <c r="B7" s="3" t="s">
        <v>179</v>
      </c>
      <c r="C7" s="16"/>
      <c r="D7" s="16">
        <v>374000</v>
      </c>
      <c r="E7" s="16"/>
      <c r="F7" s="16"/>
      <c r="G7" s="16"/>
      <c r="H7" s="16"/>
      <c r="I7" s="16"/>
      <c r="J7" s="16"/>
      <c r="K7" s="16"/>
      <c r="L7" s="16"/>
      <c r="M7" s="16">
        <f t="shared" si="0"/>
        <v>374000</v>
      </c>
    </row>
    <row r="8" spans="1:13" ht="12.75">
      <c r="A8" s="23">
        <v>47</v>
      </c>
      <c r="B8" s="3" t="s">
        <v>180</v>
      </c>
      <c r="C8" s="16">
        <v>100000</v>
      </c>
      <c r="D8" s="16">
        <v>415000</v>
      </c>
      <c r="E8" s="16"/>
      <c r="F8" s="16"/>
      <c r="G8" s="16"/>
      <c r="H8" s="16"/>
      <c r="I8" s="16"/>
      <c r="J8" s="16"/>
      <c r="K8" s="16"/>
      <c r="L8" s="16"/>
      <c r="M8" s="16">
        <f t="shared" si="0"/>
        <v>515000</v>
      </c>
    </row>
    <row r="9" spans="1:13" ht="12.75">
      <c r="A9" s="23">
        <v>91</v>
      </c>
      <c r="B9" s="3" t="s">
        <v>181</v>
      </c>
      <c r="C9" s="16"/>
      <c r="D9" s="16">
        <v>559367</v>
      </c>
      <c r="E9" s="16"/>
      <c r="F9" s="16">
        <v>404629</v>
      </c>
      <c r="G9" s="16"/>
      <c r="H9" s="16"/>
      <c r="I9" s="16"/>
      <c r="J9" s="16"/>
      <c r="K9" s="16"/>
      <c r="L9" s="16"/>
      <c r="M9" s="16">
        <f t="shared" si="0"/>
        <v>963996</v>
      </c>
    </row>
    <row r="10" spans="1:13" ht="12.75">
      <c r="A10" s="23">
        <v>92</v>
      </c>
      <c r="B10" s="3" t="s">
        <v>182</v>
      </c>
      <c r="C10" s="16"/>
      <c r="D10" s="16">
        <v>110000</v>
      </c>
      <c r="E10" s="16"/>
      <c r="F10" s="16"/>
      <c r="G10" s="16"/>
      <c r="H10" s="16"/>
      <c r="I10" s="16"/>
      <c r="J10" s="16"/>
      <c r="K10" s="16"/>
      <c r="L10" s="16"/>
      <c r="M10" s="16">
        <f t="shared" si="0"/>
        <v>110000</v>
      </c>
    </row>
    <row r="11" spans="1:13" ht="12.75">
      <c r="A11" s="23">
        <v>93</v>
      </c>
      <c r="B11" s="3" t="s">
        <v>183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>
        <f t="shared" si="0"/>
        <v>0</v>
      </c>
    </row>
    <row r="12" spans="1:13" ht="12.75">
      <c r="A12" s="23">
        <v>94</v>
      </c>
      <c r="B12" s="3" t="s">
        <v>184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si="0"/>
        <v>0</v>
      </c>
    </row>
    <row r="13" spans="1:13" ht="12.75">
      <c r="A13" s="23">
        <v>98</v>
      </c>
      <c r="B13" s="3" t="s">
        <v>221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0"/>
        <v>0</v>
      </c>
    </row>
    <row r="14" spans="1:13" ht="12.75">
      <c r="A14" s="31"/>
      <c r="B14" s="7" t="s">
        <v>141</v>
      </c>
      <c r="C14" s="14">
        <f>SUM(C5:C13)</f>
        <v>100000</v>
      </c>
      <c r="D14" s="14">
        <f aca="true" t="shared" si="1" ref="D14:M14">SUM(D5:D13)</f>
        <v>1458367</v>
      </c>
      <c r="E14" s="14">
        <f t="shared" si="1"/>
        <v>0</v>
      </c>
      <c r="F14" s="14">
        <f t="shared" si="1"/>
        <v>404629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1962996</v>
      </c>
    </row>
    <row r="15" spans="1:13" ht="12.75">
      <c r="A15" s="24">
        <v>11</v>
      </c>
      <c r="B15" s="32" t="s">
        <v>185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>
        <f>SUM(C15:L15)</f>
        <v>0</v>
      </c>
    </row>
    <row r="16" spans="1:13" ht="12.75">
      <c r="A16" s="24">
        <v>12</v>
      </c>
      <c r="B16" s="32" t="s">
        <v>186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>
        <f aca="true" t="shared" si="2" ref="M16:M38">SUM(C16:L16)</f>
        <v>0</v>
      </c>
    </row>
    <row r="17" spans="1:13" ht="12.75">
      <c r="A17" s="24">
        <v>13</v>
      </c>
      <c r="B17" s="32" t="s">
        <v>187</v>
      </c>
      <c r="C17" s="17"/>
      <c r="D17" s="17"/>
      <c r="E17" s="17">
        <v>128000</v>
      </c>
      <c r="F17" s="17"/>
      <c r="G17" s="17"/>
      <c r="H17" s="17"/>
      <c r="I17" s="17"/>
      <c r="J17" s="17"/>
      <c r="K17" s="17"/>
      <c r="L17" s="17"/>
      <c r="M17" s="17">
        <f t="shared" si="2"/>
        <v>128000</v>
      </c>
    </row>
    <row r="18" spans="1:13" ht="12.75">
      <c r="A18" s="24">
        <v>17</v>
      </c>
      <c r="B18" s="32" t="s">
        <v>188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>
        <f t="shared" si="2"/>
        <v>0</v>
      </c>
    </row>
    <row r="19" spans="1:13" ht="12.75">
      <c r="A19" s="24">
        <v>18</v>
      </c>
      <c r="B19" s="32" t="s">
        <v>189</v>
      </c>
      <c r="C19" s="17"/>
      <c r="D19" s="17"/>
      <c r="E19" s="17">
        <v>32000</v>
      </c>
      <c r="F19" s="17"/>
      <c r="G19" s="17"/>
      <c r="H19" s="17"/>
      <c r="I19" s="17"/>
      <c r="J19" s="17"/>
      <c r="K19" s="17"/>
      <c r="L19" s="17"/>
      <c r="M19" s="17">
        <f t="shared" si="2"/>
        <v>32000</v>
      </c>
    </row>
    <row r="20" spans="1:13" ht="12.75">
      <c r="A20" s="23">
        <v>37</v>
      </c>
      <c r="B20" s="3" t="s">
        <v>190</v>
      </c>
      <c r="C20" s="16"/>
      <c r="D20" s="16">
        <v>652105</v>
      </c>
      <c r="E20" s="16"/>
      <c r="F20" s="16"/>
      <c r="G20" s="16"/>
      <c r="H20" s="16"/>
      <c r="I20" s="16"/>
      <c r="J20" s="16"/>
      <c r="K20" s="16"/>
      <c r="L20" s="16"/>
      <c r="M20" s="17">
        <f t="shared" si="2"/>
        <v>652105</v>
      </c>
    </row>
    <row r="21" spans="1:13" ht="12.75">
      <c r="A21" s="23">
        <v>38</v>
      </c>
      <c r="B21" s="3" t="s">
        <v>191</v>
      </c>
      <c r="C21" s="16"/>
      <c r="D21" s="16">
        <v>0</v>
      </c>
      <c r="E21" s="16"/>
      <c r="F21" s="16"/>
      <c r="G21" s="16"/>
      <c r="H21" s="16"/>
      <c r="I21" s="16"/>
      <c r="J21" s="16"/>
      <c r="K21" s="16"/>
      <c r="L21" s="16"/>
      <c r="M21" s="17">
        <f t="shared" si="2"/>
        <v>0</v>
      </c>
    </row>
    <row r="22" spans="1:13" ht="12.75">
      <c r="A22" s="23">
        <v>45</v>
      </c>
      <c r="B22" s="3" t="s">
        <v>459</v>
      </c>
      <c r="C22" s="16"/>
      <c r="D22" s="16">
        <v>0</v>
      </c>
      <c r="E22" s="16"/>
      <c r="F22" s="16"/>
      <c r="G22" s="16"/>
      <c r="H22" s="16"/>
      <c r="I22" s="16"/>
      <c r="J22" s="16"/>
      <c r="K22" s="16"/>
      <c r="L22" s="16"/>
      <c r="M22" s="17">
        <f t="shared" si="2"/>
        <v>0</v>
      </c>
    </row>
    <row r="23" spans="1:13" ht="12.75">
      <c r="A23" s="23">
        <v>51</v>
      </c>
      <c r="B23" s="3" t="s">
        <v>192</v>
      </c>
      <c r="C23" s="16">
        <v>11393579</v>
      </c>
      <c r="D23" s="16">
        <v>28669554</v>
      </c>
      <c r="E23" s="16"/>
      <c r="F23" s="16"/>
      <c r="G23" s="16"/>
      <c r="H23" s="16"/>
      <c r="I23" s="16"/>
      <c r="J23" s="16"/>
      <c r="K23" s="16"/>
      <c r="L23" s="16"/>
      <c r="M23" s="17">
        <f t="shared" si="2"/>
        <v>40063133</v>
      </c>
    </row>
    <row r="24" spans="1:13" ht="12.75">
      <c r="A24" s="23">
        <v>511</v>
      </c>
      <c r="B24" s="46" t="s">
        <v>201</v>
      </c>
      <c r="C24" s="16">
        <v>9886183</v>
      </c>
      <c r="D24" s="16">
        <v>25605787</v>
      </c>
      <c r="E24" s="16"/>
      <c r="F24" s="16"/>
      <c r="G24" s="16"/>
      <c r="H24" s="16"/>
      <c r="I24" s="16"/>
      <c r="J24" s="16"/>
      <c r="K24" s="16"/>
      <c r="L24" s="16"/>
      <c r="M24" s="17">
        <f t="shared" si="2"/>
        <v>35491970</v>
      </c>
    </row>
    <row r="25" spans="1:13" ht="12.75">
      <c r="A25" s="23">
        <v>512</v>
      </c>
      <c r="B25" s="46" t="s">
        <v>202</v>
      </c>
      <c r="C25" s="16">
        <v>523620</v>
      </c>
      <c r="D25" s="16">
        <v>1693075</v>
      </c>
      <c r="E25" s="16"/>
      <c r="F25" s="16"/>
      <c r="G25" s="16"/>
      <c r="H25" s="16"/>
      <c r="I25" s="16"/>
      <c r="J25" s="16"/>
      <c r="K25" s="16"/>
      <c r="L25" s="16"/>
      <c r="M25" s="17">
        <f t="shared" si="2"/>
        <v>2216695</v>
      </c>
    </row>
    <row r="26" spans="1:13" ht="12.75">
      <c r="A26" s="23">
        <v>513</v>
      </c>
      <c r="B26" s="46" t="s">
        <v>438</v>
      </c>
      <c r="C26" s="16">
        <v>798085</v>
      </c>
      <c r="D26" s="16">
        <v>908197</v>
      </c>
      <c r="E26" s="16"/>
      <c r="F26" s="16"/>
      <c r="G26" s="16"/>
      <c r="H26" s="16"/>
      <c r="I26" s="16"/>
      <c r="J26" s="16"/>
      <c r="K26" s="16"/>
      <c r="L26" s="16"/>
      <c r="M26" s="17">
        <f t="shared" si="2"/>
        <v>1706282</v>
      </c>
    </row>
    <row r="27" spans="1:13" ht="12.75">
      <c r="A27" s="23">
        <v>514</v>
      </c>
      <c r="B27" s="46" t="s">
        <v>204</v>
      </c>
      <c r="C27" s="16">
        <v>185691</v>
      </c>
      <c r="D27" s="16">
        <v>462495</v>
      </c>
      <c r="E27" s="16"/>
      <c r="F27" s="16"/>
      <c r="G27" s="16"/>
      <c r="H27" s="16"/>
      <c r="I27" s="16"/>
      <c r="J27" s="16"/>
      <c r="K27" s="16"/>
      <c r="L27" s="16"/>
      <c r="M27" s="17">
        <f t="shared" si="2"/>
        <v>648186</v>
      </c>
    </row>
    <row r="28" spans="1:13" ht="12.75">
      <c r="A28" s="23">
        <v>516</v>
      </c>
      <c r="B28" s="46" t="s">
        <v>205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>
        <f t="shared" si="2"/>
        <v>0</v>
      </c>
    </row>
    <row r="29" spans="1:13" ht="12.75">
      <c r="A29" s="23">
        <v>52</v>
      </c>
      <c r="B29" s="3" t="s">
        <v>193</v>
      </c>
      <c r="C29" s="16"/>
      <c r="D29" s="16">
        <v>672900</v>
      </c>
      <c r="E29" s="16"/>
      <c r="F29" s="16"/>
      <c r="G29" s="16"/>
      <c r="H29" s="16"/>
      <c r="I29" s="16"/>
      <c r="J29" s="16"/>
      <c r="K29" s="16"/>
      <c r="L29" s="16"/>
      <c r="M29" s="17">
        <f t="shared" si="2"/>
        <v>672900</v>
      </c>
    </row>
    <row r="30" spans="1:13" ht="12.75">
      <c r="A30" s="23">
        <v>53</v>
      </c>
      <c r="B30" s="3" t="s">
        <v>194</v>
      </c>
      <c r="C30" s="16">
        <v>3044068</v>
      </c>
      <c r="D30" s="16">
        <v>7696813</v>
      </c>
      <c r="E30" s="16"/>
      <c r="F30" s="16"/>
      <c r="G30" s="16"/>
      <c r="H30" s="16"/>
      <c r="I30" s="16"/>
      <c r="J30" s="16"/>
      <c r="K30" s="16"/>
      <c r="L30" s="16"/>
      <c r="M30" s="17">
        <f t="shared" si="2"/>
        <v>10740881</v>
      </c>
    </row>
    <row r="31" spans="1:13" ht="12.75">
      <c r="A31" s="23">
        <v>54</v>
      </c>
      <c r="B31" s="3" t="s">
        <v>195</v>
      </c>
      <c r="C31" s="16">
        <v>314177</v>
      </c>
      <c r="D31" s="16">
        <v>1257313</v>
      </c>
      <c r="E31" s="16">
        <v>833529</v>
      </c>
      <c r="F31" s="16">
        <v>106098</v>
      </c>
      <c r="G31" s="16"/>
      <c r="H31" s="16"/>
      <c r="I31" s="16">
        <v>0</v>
      </c>
      <c r="J31" s="16"/>
      <c r="K31" s="16"/>
      <c r="L31" s="16"/>
      <c r="M31" s="17">
        <f t="shared" si="2"/>
        <v>2511117</v>
      </c>
    </row>
    <row r="32" spans="1:13" ht="12.75">
      <c r="A32" s="23">
        <v>55</v>
      </c>
      <c r="B32" s="3" t="s">
        <v>196</v>
      </c>
      <c r="C32" s="16">
        <v>9540</v>
      </c>
      <c r="D32" s="16">
        <v>799093</v>
      </c>
      <c r="E32" s="16">
        <v>457149</v>
      </c>
      <c r="F32" s="16">
        <v>5972679</v>
      </c>
      <c r="G32" s="13"/>
      <c r="H32" s="13"/>
      <c r="I32" s="16"/>
      <c r="J32" s="16"/>
      <c r="K32" s="16"/>
      <c r="L32" s="16"/>
      <c r="M32" s="17">
        <f t="shared" si="2"/>
        <v>7238461</v>
      </c>
    </row>
    <row r="33" spans="1:13" ht="12.75">
      <c r="A33" s="23">
        <v>55224</v>
      </c>
      <c r="B33" s="46" t="s">
        <v>210</v>
      </c>
      <c r="C33" s="16"/>
      <c r="D33" s="16"/>
      <c r="E33" s="16"/>
      <c r="F33" s="16">
        <v>2755769</v>
      </c>
      <c r="G33" s="13"/>
      <c r="H33" s="13"/>
      <c r="I33" s="16"/>
      <c r="J33" s="16"/>
      <c r="K33" s="16"/>
      <c r="L33" s="16"/>
      <c r="M33" s="17">
        <f t="shared" si="2"/>
        <v>2755769</v>
      </c>
    </row>
    <row r="34" spans="1:13" ht="12.75">
      <c r="A34" s="23">
        <v>55225</v>
      </c>
      <c r="B34" s="46" t="s">
        <v>211</v>
      </c>
      <c r="C34" s="16"/>
      <c r="D34" s="16"/>
      <c r="E34" s="16"/>
      <c r="F34" s="16">
        <v>2369130</v>
      </c>
      <c r="G34" s="13"/>
      <c r="H34" s="13"/>
      <c r="I34" s="16"/>
      <c r="J34" s="16"/>
      <c r="K34" s="16"/>
      <c r="L34" s="16"/>
      <c r="M34" s="17">
        <f t="shared" si="2"/>
        <v>2369130</v>
      </c>
    </row>
    <row r="35" spans="1:13" ht="12.75">
      <c r="A35" s="23">
        <v>56</v>
      </c>
      <c r="B35" s="3" t="s">
        <v>197</v>
      </c>
      <c r="C35" s="16">
        <v>63134</v>
      </c>
      <c r="D35" s="16">
        <v>354000</v>
      </c>
      <c r="E35" s="16">
        <v>574512</v>
      </c>
      <c r="F35" s="16">
        <v>1605374</v>
      </c>
      <c r="G35" s="16">
        <v>722070</v>
      </c>
      <c r="H35" s="16">
        <v>1464825</v>
      </c>
      <c r="I35" s="16">
        <v>0</v>
      </c>
      <c r="J35" s="16"/>
      <c r="K35" s="16"/>
      <c r="L35" s="16"/>
      <c r="M35" s="17">
        <f t="shared" si="2"/>
        <v>4783915</v>
      </c>
    </row>
    <row r="36" spans="1:13" ht="12.75">
      <c r="A36" s="23">
        <v>57</v>
      </c>
      <c r="B36" s="3" t="s">
        <v>198</v>
      </c>
      <c r="C36" s="16"/>
      <c r="D36" s="16">
        <v>75520</v>
      </c>
      <c r="E36" s="16">
        <v>332192</v>
      </c>
      <c r="F36" s="16"/>
      <c r="G36" s="16"/>
      <c r="H36" s="16"/>
      <c r="I36" s="16"/>
      <c r="J36" s="16"/>
      <c r="K36" s="16"/>
      <c r="L36" s="16"/>
      <c r="M36" s="17">
        <f t="shared" si="2"/>
        <v>407712</v>
      </c>
    </row>
    <row r="37" spans="1:13" ht="12.75">
      <c r="A37" s="23">
        <v>58</v>
      </c>
      <c r="B37" s="3" t="s">
        <v>199</v>
      </c>
      <c r="C37" s="16">
        <v>660000</v>
      </c>
      <c r="D37" s="16"/>
      <c r="E37" s="16"/>
      <c r="F37" s="16"/>
      <c r="G37" s="16">
        <v>2888283</v>
      </c>
      <c r="H37" s="16">
        <v>5859307</v>
      </c>
      <c r="I37" s="16"/>
      <c r="J37" s="16"/>
      <c r="K37" s="16"/>
      <c r="L37" s="16"/>
      <c r="M37" s="17">
        <f t="shared" si="2"/>
        <v>9407590</v>
      </c>
    </row>
    <row r="38" spans="1:13" ht="12.75">
      <c r="A38" s="23">
        <v>59</v>
      </c>
      <c r="B38" s="3" t="s">
        <v>200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7">
        <f t="shared" si="2"/>
        <v>0</v>
      </c>
    </row>
    <row r="39" spans="1:13" ht="12.75">
      <c r="A39" s="35"/>
      <c r="B39" s="7" t="s">
        <v>142</v>
      </c>
      <c r="C39" s="14">
        <f>SUM(C15:C23,C29:C32,C35:C38)</f>
        <v>15484498</v>
      </c>
      <c r="D39" s="14">
        <f aca="true" t="shared" si="3" ref="D39:M39">SUM(D15:D23,D29:D32,D35:D38)</f>
        <v>40177298</v>
      </c>
      <c r="E39" s="14">
        <f t="shared" si="3"/>
        <v>2357382</v>
      </c>
      <c r="F39" s="14">
        <f t="shared" si="3"/>
        <v>7684151</v>
      </c>
      <c r="G39" s="14">
        <f t="shared" si="3"/>
        <v>3610353</v>
      </c>
      <c r="H39" s="14">
        <f t="shared" si="3"/>
        <v>7324132</v>
      </c>
      <c r="I39" s="14">
        <f t="shared" si="3"/>
        <v>0</v>
      </c>
      <c r="J39" s="14">
        <f t="shared" si="3"/>
        <v>0</v>
      </c>
      <c r="K39" s="14">
        <f t="shared" si="3"/>
        <v>0</v>
      </c>
      <c r="L39" s="14">
        <f t="shared" si="3"/>
        <v>0</v>
      </c>
      <c r="M39" s="14">
        <f t="shared" si="3"/>
        <v>76637814</v>
      </c>
    </row>
    <row r="40" spans="1:13" ht="12.75">
      <c r="A40" s="24"/>
      <c r="B40" s="36"/>
      <c r="C40" s="83"/>
      <c r="D40" s="83"/>
      <c r="E40" s="83"/>
      <c r="F40" s="37"/>
      <c r="G40" s="82"/>
      <c r="H40" s="82"/>
      <c r="I40" s="83"/>
      <c r="J40" s="83"/>
      <c r="K40" s="83"/>
      <c r="L40" s="37"/>
      <c r="M40" s="37"/>
    </row>
    <row r="41" spans="1:13" ht="12.75">
      <c r="A41" s="35"/>
      <c r="B41" s="7" t="s">
        <v>143</v>
      </c>
      <c r="C41" s="14">
        <f>C14-C39</f>
        <v>-15384498</v>
      </c>
      <c r="D41" s="14">
        <f aca="true" t="shared" si="4" ref="D41:M41">D14-D39</f>
        <v>-38718931</v>
      </c>
      <c r="E41" s="14">
        <f t="shared" si="4"/>
        <v>-2357382</v>
      </c>
      <c r="F41" s="14">
        <f t="shared" si="4"/>
        <v>-7279522</v>
      </c>
      <c r="G41" s="14">
        <f t="shared" si="4"/>
        <v>-3610353</v>
      </c>
      <c r="H41" s="14">
        <f t="shared" si="4"/>
        <v>-7324132</v>
      </c>
      <c r="I41" s="14">
        <f t="shared" si="4"/>
        <v>0</v>
      </c>
      <c r="J41" s="14">
        <f t="shared" si="4"/>
        <v>0</v>
      </c>
      <c r="K41" s="14">
        <f t="shared" si="4"/>
        <v>0</v>
      </c>
      <c r="L41" s="14">
        <f t="shared" si="4"/>
        <v>0</v>
      </c>
      <c r="M41" s="14">
        <f t="shared" si="4"/>
        <v>-74674818</v>
      </c>
    </row>
  </sheetData>
  <sheetProtection/>
  <mergeCells count="2">
    <mergeCell ref="B1:M1"/>
    <mergeCell ref="A3:B3"/>
  </mergeCells>
  <printOptions/>
  <pageMargins left="1.68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&amp;C2011.évi költségvetés
A BEVÉTELEK ÉS AKIADÁSOK SZAKFELADATONKÉNT&amp;R3/a.sz.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5:I3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1.140625" style="0" customWidth="1"/>
    <col min="2" max="2" width="7.421875" style="0" customWidth="1"/>
    <col min="3" max="3" width="7.00390625" style="0" customWidth="1"/>
    <col min="4" max="4" width="6.421875" style="0" customWidth="1"/>
    <col min="5" max="5" width="8.28125" style="0" customWidth="1"/>
    <col min="8" max="8" width="8.140625" style="0" customWidth="1"/>
    <col min="9" max="9" width="7.00390625" style="0" customWidth="1"/>
  </cols>
  <sheetData>
    <row r="5" spans="1:9" ht="12.75">
      <c r="A5" s="4"/>
      <c r="B5" s="5"/>
      <c r="C5" s="5"/>
      <c r="D5" s="5"/>
      <c r="E5" s="5"/>
      <c r="F5" s="5"/>
      <c r="G5" s="5"/>
      <c r="H5" s="5"/>
      <c r="I5" s="6" t="s">
        <v>233</v>
      </c>
    </row>
    <row r="6" spans="1:9" ht="12.75">
      <c r="A6" s="133" t="s">
        <v>234</v>
      </c>
      <c r="B6" s="202" t="s">
        <v>235</v>
      </c>
      <c r="C6" s="202"/>
      <c r="D6" s="202"/>
      <c r="E6" s="202"/>
      <c r="F6" s="202"/>
      <c r="G6" s="202"/>
      <c r="H6" s="202"/>
      <c r="I6" s="202"/>
    </row>
    <row r="7" spans="1:9" ht="51">
      <c r="A7" s="133"/>
      <c r="B7" s="144" t="s">
        <v>236</v>
      </c>
      <c r="C7" s="144" t="s">
        <v>237</v>
      </c>
      <c r="D7" s="144" t="s">
        <v>238</v>
      </c>
      <c r="E7" s="144" t="s">
        <v>239</v>
      </c>
      <c r="F7" s="144" t="s">
        <v>240</v>
      </c>
      <c r="G7" s="144" t="s">
        <v>241</v>
      </c>
      <c r="H7" s="144" t="s">
        <v>242</v>
      </c>
      <c r="I7" s="144" t="s">
        <v>243</v>
      </c>
    </row>
    <row r="8" spans="1:9" ht="12.75">
      <c r="A8" s="145" t="s">
        <v>244</v>
      </c>
      <c r="B8" s="145">
        <v>1</v>
      </c>
      <c r="C8" s="145">
        <v>1</v>
      </c>
      <c r="D8" s="145"/>
      <c r="E8" s="145">
        <v>4</v>
      </c>
      <c r="F8" s="145"/>
      <c r="G8" s="145">
        <v>1</v>
      </c>
      <c r="H8" s="145">
        <v>0</v>
      </c>
      <c r="I8" s="146">
        <f>SUM(B8:H8)</f>
        <v>7</v>
      </c>
    </row>
    <row r="9" spans="1:9" ht="12.75">
      <c r="A9" s="145" t="s">
        <v>245</v>
      </c>
      <c r="B9" s="145"/>
      <c r="C9" s="145"/>
      <c r="D9" s="145"/>
      <c r="E9" s="145">
        <v>1</v>
      </c>
      <c r="F9" s="145"/>
      <c r="G9" s="145"/>
      <c r="H9" s="145"/>
      <c r="I9" s="146">
        <v>0</v>
      </c>
    </row>
    <row r="10" spans="1:9" ht="12.75">
      <c r="A10" s="145" t="s">
        <v>246</v>
      </c>
      <c r="B10" s="145"/>
      <c r="C10" s="145"/>
      <c r="D10" s="145"/>
      <c r="E10" s="145"/>
      <c r="F10" s="145"/>
      <c r="G10" s="145"/>
      <c r="H10" s="145"/>
      <c r="I10" s="146">
        <f>SUM(B10:H10)</f>
        <v>0</v>
      </c>
    </row>
    <row r="11" spans="1:9" ht="12.75">
      <c r="A11" s="133" t="s">
        <v>247</v>
      </c>
      <c r="B11" s="133">
        <f aca="true" t="shared" si="0" ref="B11:I11">SUM(B8:B10)</f>
        <v>1</v>
      </c>
      <c r="C11" s="133">
        <f t="shared" si="0"/>
        <v>1</v>
      </c>
      <c r="D11" s="133">
        <f t="shared" si="0"/>
        <v>0</v>
      </c>
      <c r="E11" s="133">
        <f t="shared" si="0"/>
        <v>5</v>
      </c>
      <c r="F11" s="133">
        <f t="shared" si="0"/>
        <v>0</v>
      </c>
      <c r="G11" s="133">
        <f t="shared" si="0"/>
        <v>1</v>
      </c>
      <c r="H11" s="133">
        <f t="shared" si="0"/>
        <v>0</v>
      </c>
      <c r="I11" s="133">
        <f t="shared" si="0"/>
        <v>7</v>
      </c>
    </row>
    <row r="12" spans="1:9" ht="12.75">
      <c r="A12" s="145" t="s">
        <v>248</v>
      </c>
      <c r="B12" s="145"/>
      <c r="C12" s="145">
        <v>2</v>
      </c>
      <c r="D12" s="145"/>
      <c r="E12" s="145">
        <v>3</v>
      </c>
      <c r="F12" s="145">
        <v>1</v>
      </c>
      <c r="G12" s="145"/>
      <c r="H12" s="145"/>
      <c r="I12" s="146">
        <f>SUM(B12:H12)</f>
        <v>6</v>
      </c>
    </row>
    <row r="13" spans="1:9" ht="12.75">
      <c r="A13" s="145" t="s">
        <v>249</v>
      </c>
      <c r="B13" s="145"/>
      <c r="C13" s="145">
        <v>2</v>
      </c>
      <c r="D13" s="145"/>
      <c r="E13" s="145">
        <v>10</v>
      </c>
      <c r="F13" s="145">
        <v>0</v>
      </c>
      <c r="G13" s="145">
        <v>1</v>
      </c>
      <c r="H13" s="145"/>
      <c r="I13" s="146">
        <f>SUM(B13:H13)</f>
        <v>13</v>
      </c>
    </row>
    <row r="14" spans="1:9" ht="12.75">
      <c r="A14" s="133" t="s">
        <v>250</v>
      </c>
      <c r="B14" s="133">
        <f aca="true" t="shared" si="1" ref="B14:I14">SUM(B12:B13)</f>
        <v>0</v>
      </c>
      <c r="C14" s="133">
        <f t="shared" si="1"/>
        <v>4</v>
      </c>
      <c r="D14" s="133">
        <f t="shared" si="1"/>
        <v>0</v>
      </c>
      <c r="E14" s="133">
        <f t="shared" si="1"/>
        <v>13</v>
      </c>
      <c r="F14" s="133">
        <f t="shared" si="1"/>
        <v>1</v>
      </c>
      <c r="G14" s="133">
        <f t="shared" si="1"/>
        <v>1</v>
      </c>
      <c r="H14" s="133">
        <f t="shared" si="1"/>
        <v>0</v>
      </c>
      <c r="I14" s="133">
        <f t="shared" si="1"/>
        <v>19</v>
      </c>
    </row>
    <row r="15" spans="1:9" ht="12.75">
      <c r="A15" s="133" t="s">
        <v>251</v>
      </c>
      <c r="B15" s="133">
        <f aca="true" t="shared" si="2" ref="B15:I15">SUM(B11+B14)</f>
        <v>1</v>
      </c>
      <c r="C15" s="133">
        <f t="shared" si="2"/>
        <v>5</v>
      </c>
      <c r="D15" s="133">
        <f t="shared" si="2"/>
        <v>0</v>
      </c>
      <c r="E15" s="133">
        <f t="shared" si="2"/>
        <v>18</v>
      </c>
      <c r="F15" s="133">
        <f t="shared" si="2"/>
        <v>1</v>
      </c>
      <c r="G15" s="133">
        <f t="shared" si="2"/>
        <v>2</v>
      </c>
      <c r="H15" s="133">
        <f t="shared" si="2"/>
        <v>0</v>
      </c>
      <c r="I15" s="133">
        <f t="shared" si="2"/>
        <v>26</v>
      </c>
    </row>
    <row r="16" ht="12.75">
      <c r="I16" s="9"/>
    </row>
    <row r="25" spans="2:6" ht="12.75">
      <c r="B25" s="199" t="s">
        <v>25</v>
      </c>
      <c r="C25" s="199"/>
      <c r="D25" s="199"/>
      <c r="E25" s="199"/>
      <c r="F25" s="199"/>
    </row>
    <row r="27" spans="1:9" ht="12.75">
      <c r="A27" s="4"/>
      <c r="B27" s="5"/>
      <c r="C27" s="5"/>
      <c r="D27" s="5"/>
      <c r="E27" s="5"/>
      <c r="F27" s="5"/>
      <c r="G27" s="5"/>
      <c r="H27" s="5"/>
      <c r="I27" s="6" t="s">
        <v>233</v>
      </c>
    </row>
    <row r="28" spans="1:9" ht="12.75">
      <c r="A28" s="133" t="s">
        <v>234</v>
      </c>
      <c r="B28" s="202" t="s">
        <v>235</v>
      </c>
      <c r="C28" s="202"/>
      <c r="D28" s="202"/>
      <c r="E28" s="202"/>
      <c r="F28" s="202"/>
      <c r="G28" s="202"/>
      <c r="H28" s="202"/>
      <c r="I28" s="202"/>
    </row>
    <row r="29" spans="1:9" ht="51">
      <c r="A29" s="133"/>
      <c r="B29" s="144" t="s">
        <v>236</v>
      </c>
      <c r="C29" s="144" t="s">
        <v>237</v>
      </c>
      <c r="D29" s="144" t="s">
        <v>238</v>
      </c>
      <c r="E29" s="144" t="s">
        <v>239</v>
      </c>
      <c r="F29" s="144" t="s">
        <v>240</v>
      </c>
      <c r="G29" s="144" t="s">
        <v>241</v>
      </c>
      <c r="H29" s="144" t="s">
        <v>242</v>
      </c>
      <c r="I29" s="144" t="s">
        <v>243</v>
      </c>
    </row>
    <row r="30" spans="1:9" ht="12.75">
      <c r="A30" s="145" t="s">
        <v>244</v>
      </c>
      <c r="B30" s="145">
        <v>16</v>
      </c>
      <c r="C30" s="145">
        <v>0</v>
      </c>
      <c r="D30" s="145"/>
      <c r="E30" s="145">
        <v>0</v>
      </c>
      <c r="F30" s="145"/>
      <c r="G30" s="145">
        <v>0</v>
      </c>
      <c r="H30" s="145">
        <v>0</v>
      </c>
      <c r="I30" s="146">
        <f>SUM(B30:H30)</f>
        <v>16</v>
      </c>
    </row>
    <row r="31" spans="1:9" ht="12.75">
      <c r="A31" s="145"/>
      <c r="B31" s="145"/>
      <c r="C31" s="145"/>
      <c r="D31" s="145"/>
      <c r="E31" s="145"/>
      <c r="F31" s="145"/>
      <c r="G31" s="145"/>
      <c r="H31" s="145"/>
      <c r="I31" s="146"/>
    </row>
    <row r="32" spans="1:9" ht="12.75">
      <c r="A32" s="133" t="s">
        <v>251</v>
      </c>
      <c r="B32" s="133">
        <f aca="true" t="shared" si="3" ref="B32:I32">SUM(B30:B31)</f>
        <v>16</v>
      </c>
      <c r="C32" s="133">
        <f t="shared" si="3"/>
        <v>0</v>
      </c>
      <c r="D32" s="133">
        <f t="shared" si="3"/>
        <v>0</v>
      </c>
      <c r="E32" s="133">
        <f t="shared" si="3"/>
        <v>0</v>
      </c>
      <c r="F32" s="133">
        <f t="shared" si="3"/>
        <v>0</v>
      </c>
      <c r="G32" s="133">
        <f t="shared" si="3"/>
        <v>0</v>
      </c>
      <c r="H32" s="133">
        <f t="shared" si="3"/>
        <v>0</v>
      </c>
      <c r="I32" s="133">
        <f t="shared" si="3"/>
        <v>16</v>
      </c>
    </row>
  </sheetData>
  <sheetProtection/>
  <mergeCells count="3">
    <mergeCell ref="B6:I6"/>
    <mergeCell ref="B25:F25"/>
    <mergeCell ref="B28:I2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LÉTSZÁM-KERET&amp;R4.sz.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E3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29.57421875" style="0" customWidth="1"/>
    <col min="2" max="2" width="11.140625" style="0" bestFit="1" customWidth="1"/>
    <col min="4" max="4" width="10.140625" style="0" bestFit="1" customWidth="1"/>
  </cols>
  <sheetData>
    <row r="4" spans="1:5" ht="12.75">
      <c r="A4" s="199" t="s">
        <v>347</v>
      </c>
      <c r="B4" s="199"/>
      <c r="C4" s="199"/>
      <c r="D4" s="199"/>
      <c r="E4" s="199"/>
    </row>
    <row r="5" spans="1:5" ht="12.75">
      <c r="A5" s="10"/>
      <c r="B5" s="11"/>
      <c r="D5" s="147"/>
      <c r="E5" s="148" t="s">
        <v>252</v>
      </c>
    </row>
    <row r="6" spans="1:5" ht="12.75" customHeight="1">
      <c r="A6" s="203" t="s">
        <v>253</v>
      </c>
      <c r="B6" s="204" t="s">
        <v>145</v>
      </c>
      <c r="C6" s="204"/>
      <c r="D6" s="204" t="s">
        <v>458</v>
      </c>
      <c r="E6" s="204"/>
    </row>
    <row r="7" spans="1:5" ht="12.75">
      <c r="A7" s="203"/>
      <c r="B7" s="133" t="s">
        <v>255</v>
      </c>
      <c r="C7" s="133" t="s">
        <v>254</v>
      </c>
      <c r="D7" s="133" t="s">
        <v>444</v>
      </c>
      <c r="E7" s="133" t="s">
        <v>254</v>
      </c>
    </row>
    <row r="8" spans="1:5" ht="12.75">
      <c r="A8" s="145" t="s">
        <v>256</v>
      </c>
      <c r="B8" s="131">
        <v>600000</v>
      </c>
      <c r="C8" s="131">
        <v>600000</v>
      </c>
      <c r="D8" s="131">
        <v>1000000</v>
      </c>
      <c r="E8" s="131">
        <v>1000000</v>
      </c>
    </row>
    <row r="9" spans="1:5" ht="12.75">
      <c r="A9" s="145" t="s">
        <v>257</v>
      </c>
      <c r="B9" s="131">
        <v>30000</v>
      </c>
      <c r="C9" s="131">
        <v>20000</v>
      </c>
      <c r="D9" s="131">
        <v>30000</v>
      </c>
      <c r="E9" s="131">
        <v>30000</v>
      </c>
    </row>
    <row r="10" spans="1:5" ht="12.75">
      <c r="A10" s="145" t="s">
        <v>449</v>
      </c>
      <c r="B10" s="131">
        <v>0</v>
      </c>
      <c r="C10" s="131">
        <v>0</v>
      </c>
      <c r="D10" s="131">
        <v>150000</v>
      </c>
      <c r="E10" s="131">
        <v>150000</v>
      </c>
    </row>
    <row r="11" spans="1:5" ht="12.75">
      <c r="A11" s="145" t="s">
        <v>443</v>
      </c>
      <c r="B11" s="131"/>
      <c r="C11" s="131"/>
      <c r="D11" s="131">
        <v>1250000</v>
      </c>
      <c r="E11" s="131">
        <v>1250000</v>
      </c>
    </row>
    <row r="12" spans="1:5" ht="12.75">
      <c r="A12" s="145" t="s">
        <v>364</v>
      </c>
      <c r="B12" s="131"/>
      <c r="C12" s="131"/>
      <c r="D12" s="131">
        <v>0</v>
      </c>
      <c r="E12" s="131">
        <v>0</v>
      </c>
    </row>
    <row r="13" spans="1:5" ht="12.75">
      <c r="A13" s="145" t="s">
        <v>258</v>
      </c>
      <c r="B13" s="131">
        <v>80000</v>
      </c>
      <c r="C13" s="131">
        <v>94000</v>
      </c>
      <c r="D13" s="131">
        <v>105000</v>
      </c>
      <c r="E13" s="131">
        <v>105000</v>
      </c>
    </row>
    <row r="14" spans="1:5" ht="12.75">
      <c r="A14" s="133" t="s">
        <v>259</v>
      </c>
      <c r="B14" s="141">
        <f>SUM(B8:B13)</f>
        <v>710000</v>
      </c>
      <c r="C14" s="141">
        <f>SUM(C8:C13)</f>
        <v>714000</v>
      </c>
      <c r="D14" s="141">
        <f>SUM(D8:D13)</f>
        <v>2535000</v>
      </c>
      <c r="E14" s="141">
        <f>SUM(E8:E13)</f>
        <v>2535000</v>
      </c>
    </row>
    <row r="23" spans="1:5" ht="12.75">
      <c r="A23" s="199" t="s">
        <v>26</v>
      </c>
      <c r="B23" s="199"/>
      <c r="C23" s="199"/>
      <c r="D23" s="199"/>
      <c r="E23" s="199"/>
    </row>
    <row r="24" spans="1:5" ht="12.75">
      <c r="A24" s="10"/>
      <c r="B24" s="11"/>
      <c r="D24" s="11"/>
      <c r="E24" s="38" t="s">
        <v>252</v>
      </c>
    </row>
    <row r="25" spans="1:5" ht="12.75" customHeight="1">
      <c r="A25" s="203" t="s">
        <v>27</v>
      </c>
      <c r="B25" s="204" t="s">
        <v>145</v>
      </c>
      <c r="C25" s="204"/>
      <c r="D25" s="204" t="s">
        <v>458</v>
      </c>
      <c r="E25" s="204"/>
    </row>
    <row r="26" spans="1:5" ht="12.75">
      <c r="A26" s="203"/>
      <c r="B26" s="133" t="s">
        <v>255</v>
      </c>
      <c r="C26" s="133" t="s">
        <v>254</v>
      </c>
      <c r="D26" s="133" t="s">
        <v>444</v>
      </c>
      <c r="E26" s="133" t="s">
        <v>254</v>
      </c>
    </row>
    <row r="27" spans="1:5" ht="12.75">
      <c r="A27" s="145" t="s">
        <v>28</v>
      </c>
      <c r="B27" s="131">
        <v>365250</v>
      </c>
      <c r="C27" s="131">
        <v>446300</v>
      </c>
      <c r="D27" s="131">
        <v>759000</v>
      </c>
      <c r="E27" s="131">
        <v>757940</v>
      </c>
    </row>
    <row r="28" spans="1:5" ht="12.75">
      <c r="A28" s="145" t="s">
        <v>29</v>
      </c>
      <c r="B28" s="131">
        <v>165000</v>
      </c>
      <c r="C28" s="131">
        <v>145550</v>
      </c>
      <c r="D28" s="131">
        <v>150000</v>
      </c>
      <c r="E28" s="131">
        <v>149660</v>
      </c>
    </row>
    <row r="29" spans="1:5" ht="12.75">
      <c r="A29" s="145" t="s">
        <v>30</v>
      </c>
      <c r="B29" s="131">
        <v>403500</v>
      </c>
      <c r="C29" s="131">
        <v>431500</v>
      </c>
      <c r="D29" s="131">
        <v>420000</v>
      </c>
      <c r="E29" s="131">
        <v>418500</v>
      </c>
    </row>
    <row r="30" spans="1:5" ht="12.75">
      <c r="A30" s="145"/>
      <c r="B30" s="131"/>
      <c r="C30" s="131"/>
      <c r="D30" s="131"/>
      <c r="E30" s="131"/>
    </row>
    <row r="31" spans="1:5" ht="12.75">
      <c r="A31" s="145"/>
      <c r="B31" s="131"/>
      <c r="C31" s="131">
        <v>0</v>
      </c>
      <c r="D31" s="131"/>
      <c r="E31" s="131">
        <v>0</v>
      </c>
    </row>
    <row r="32" spans="1:5" ht="12.75">
      <c r="A32" s="133" t="s">
        <v>259</v>
      </c>
      <c r="B32" s="141">
        <f>SUM(B27:B31)</f>
        <v>933750</v>
      </c>
      <c r="C32" s="141">
        <f>SUM(C27:C31)</f>
        <v>1023350</v>
      </c>
      <c r="D32" s="141">
        <f>SUM(D27:D31)</f>
        <v>1329000</v>
      </c>
      <c r="E32" s="141">
        <f>SUM(E27:E31)</f>
        <v>1326100</v>
      </c>
    </row>
  </sheetData>
  <sheetProtection/>
  <mergeCells count="8">
    <mergeCell ref="A23:E23"/>
    <mergeCell ref="A25:A26"/>
    <mergeCell ref="B25:C25"/>
    <mergeCell ref="D25:E25"/>
    <mergeCell ref="A4:E4"/>
    <mergeCell ref="A6:A7"/>
    <mergeCell ref="B6:C6"/>
    <mergeCell ref="D6:E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TÁMOGATÁSOK&amp;R5.sz.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D30" sqref="D30"/>
    </sheetView>
  </sheetViews>
  <sheetFormatPr defaultColWidth="9.140625" defaultRowHeight="12.75"/>
  <cols>
    <col min="2" max="2" width="20.7109375" style="0" bestFit="1" customWidth="1"/>
    <col min="3" max="3" width="11.140625" style="0" bestFit="1" customWidth="1"/>
    <col min="4" max="4" width="10.421875" style="0" customWidth="1"/>
    <col min="5" max="5" width="11.57421875" style="0" customWidth="1"/>
  </cols>
  <sheetData>
    <row r="1" spans="5:6" ht="12.75">
      <c r="E1" s="198" t="s">
        <v>375</v>
      </c>
      <c r="F1" s="198"/>
    </row>
    <row r="3" spans="1:6" ht="12.75">
      <c r="A3" s="199" t="s">
        <v>371</v>
      </c>
      <c r="B3" s="199"/>
      <c r="C3" s="199"/>
      <c r="D3" s="199"/>
      <c r="E3" s="199"/>
      <c r="F3" s="199"/>
    </row>
    <row r="5" spans="1:6" ht="12.75">
      <c r="A5" s="121"/>
      <c r="B5" s="121"/>
      <c r="C5" s="122"/>
      <c r="D5" s="122"/>
      <c r="E5" s="122"/>
      <c r="F5" s="123" t="s">
        <v>252</v>
      </c>
    </row>
    <row r="6" spans="1:6" ht="25.5">
      <c r="A6" s="124" t="s">
        <v>131</v>
      </c>
      <c r="B6" s="125" t="s">
        <v>228</v>
      </c>
      <c r="C6" s="126" t="s">
        <v>255</v>
      </c>
      <c r="D6" s="127" t="s">
        <v>370</v>
      </c>
      <c r="E6" s="127" t="s">
        <v>448</v>
      </c>
      <c r="F6" s="127"/>
    </row>
    <row r="7" spans="1:6" ht="12.75">
      <c r="A7" s="128">
        <v>29</v>
      </c>
      <c r="B7" s="129" t="s">
        <v>178</v>
      </c>
      <c r="C7" s="130"/>
      <c r="D7" s="130"/>
      <c r="E7" s="131"/>
      <c r="F7" s="129"/>
    </row>
    <row r="8" spans="1:6" ht="12.75">
      <c r="A8" s="128">
        <v>45</v>
      </c>
      <c r="B8" s="129" t="s">
        <v>460</v>
      </c>
      <c r="C8" s="130"/>
      <c r="D8" s="130"/>
      <c r="E8" s="131"/>
      <c r="F8" s="129"/>
    </row>
    <row r="9" spans="1:6" ht="12.75">
      <c r="A9" s="128">
        <v>46</v>
      </c>
      <c r="B9" s="129" t="s">
        <v>179</v>
      </c>
      <c r="C9" s="130"/>
      <c r="D9" s="130"/>
      <c r="E9" s="131"/>
      <c r="F9" s="129"/>
    </row>
    <row r="10" spans="1:6" ht="12.75">
      <c r="A10" s="128">
        <v>47</v>
      </c>
      <c r="B10" s="129" t="s">
        <v>180</v>
      </c>
      <c r="C10" s="130">
        <v>0</v>
      </c>
      <c r="D10" s="130"/>
      <c r="E10" s="131"/>
      <c r="F10" s="129"/>
    </row>
    <row r="11" spans="1:6" ht="12.75">
      <c r="A11" s="128">
        <v>91</v>
      </c>
      <c r="B11" s="129" t="s">
        <v>181</v>
      </c>
      <c r="C11" s="130"/>
      <c r="D11" s="130"/>
      <c r="E11" s="131"/>
      <c r="F11" s="129"/>
    </row>
    <row r="12" spans="1:6" ht="12.75">
      <c r="A12" s="128">
        <v>92</v>
      </c>
      <c r="B12" s="129" t="s">
        <v>182</v>
      </c>
      <c r="C12" s="130"/>
      <c r="D12" s="130"/>
      <c r="E12" s="131"/>
      <c r="F12" s="129"/>
    </row>
    <row r="13" spans="1:6" ht="12.75">
      <c r="A13" s="128">
        <v>93</v>
      </c>
      <c r="B13" s="129" t="s">
        <v>183</v>
      </c>
      <c r="C13" s="130">
        <v>0</v>
      </c>
      <c r="D13" s="130"/>
      <c r="E13" s="131"/>
      <c r="F13" s="129"/>
    </row>
    <row r="14" spans="1:6" ht="12.75">
      <c r="A14" s="128">
        <v>94</v>
      </c>
      <c r="B14" s="129" t="s">
        <v>184</v>
      </c>
      <c r="C14" s="130"/>
      <c r="D14" s="130"/>
      <c r="E14" s="131"/>
      <c r="F14" s="129"/>
    </row>
    <row r="15" spans="1:6" ht="12.75">
      <c r="A15" s="128">
        <v>48</v>
      </c>
      <c r="B15" s="129" t="s">
        <v>221</v>
      </c>
      <c r="C15" s="130"/>
      <c r="D15" s="130"/>
      <c r="E15" s="131"/>
      <c r="F15" s="129"/>
    </row>
    <row r="16" spans="1:6" ht="12.75">
      <c r="A16" s="132"/>
      <c r="B16" s="133" t="s">
        <v>141</v>
      </c>
      <c r="C16" s="134">
        <v>0</v>
      </c>
      <c r="D16" s="134">
        <v>0</v>
      </c>
      <c r="E16" s="134">
        <v>0</v>
      </c>
      <c r="F16" s="135">
        <f>SUM(F7:F15)</f>
        <v>0</v>
      </c>
    </row>
    <row r="17" spans="1:6" ht="12.75">
      <c r="A17" s="136">
        <v>11</v>
      </c>
      <c r="B17" s="137" t="s">
        <v>185</v>
      </c>
      <c r="C17" s="130"/>
      <c r="D17" s="130"/>
      <c r="E17" s="131"/>
      <c r="F17" s="129"/>
    </row>
    <row r="18" spans="1:6" ht="12.75">
      <c r="A18" s="136">
        <v>12</v>
      </c>
      <c r="B18" s="137" t="s">
        <v>186</v>
      </c>
      <c r="C18" s="130">
        <v>720000</v>
      </c>
      <c r="D18" s="130">
        <v>1040546</v>
      </c>
      <c r="E18" s="130">
        <v>1040546</v>
      </c>
      <c r="F18" s="129"/>
    </row>
    <row r="19" spans="1:6" ht="12.75">
      <c r="A19" s="136">
        <v>13</v>
      </c>
      <c r="B19" s="137" t="s">
        <v>187</v>
      </c>
      <c r="C19" s="130"/>
      <c r="D19" s="130"/>
      <c r="E19" s="130"/>
      <c r="F19" s="129"/>
    </row>
    <row r="20" spans="1:6" ht="12.75">
      <c r="A20" s="136">
        <v>17</v>
      </c>
      <c r="B20" s="137" t="s">
        <v>188</v>
      </c>
      <c r="C20" s="130"/>
      <c r="D20" s="130"/>
      <c r="E20" s="130"/>
      <c r="F20" s="129"/>
    </row>
    <row r="21" spans="1:6" ht="12.75">
      <c r="A21" s="136">
        <v>18</v>
      </c>
      <c r="B21" s="137" t="s">
        <v>189</v>
      </c>
      <c r="C21" s="130">
        <v>180000</v>
      </c>
      <c r="D21" s="130">
        <v>223022</v>
      </c>
      <c r="E21" s="130">
        <v>223022</v>
      </c>
      <c r="F21" s="129"/>
    </row>
    <row r="22" spans="1:6" ht="12.75">
      <c r="A22" s="128">
        <v>37</v>
      </c>
      <c r="B22" s="129" t="s">
        <v>190</v>
      </c>
      <c r="C22" s="130"/>
      <c r="D22" s="130"/>
      <c r="E22" s="130"/>
      <c r="F22" s="129"/>
    </row>
    <row r="23" spans="1:6" ht="12.75">
      <c r="A23" s="128">
        <v>38</v>
      </c>
      <c r="B23" s="129" t="s">
        <v>191</v>
      </c>
      <c r="C23" s="130"/>
      <c r="D23" s="130"/>
      <c r="E23" s="130"/>
      <c r="F23" s="129"/>
    </row>
    <row r="24" spans="1:6" ht="12.75">
      <c r="A24" s="128">
        <v>45</v>
      </c>
      <c r="B24" s="129" t="s">
        <v>459</v>
      </c>
      <c r="C24" s="130"/>
      <c r="D24" s="130"/>
      <c r="E24" s="130"/>
      <c r="F24" s="129"/>
    </row>
    <row r="25" spans="1:6" ht="12.75">
      <c r="A25" s="128">
        <v>51</v>
      </c>
      <c r="B25" s="129" t="s">
        <v>192</v>
      </c>
      <c r="C25" s="130"/>
      <c r="D25" s="130"/>
      <c r="E25" s="130"/>
      <c r="F25" s="129"/>
    </row>
    <row r="26" spans="1:6" ht="12.75">
      <c r="A26" s="128">
        <v>511</v>
      </c>
      <c r="B26" s="138" t="s">
        <v>201</v>
      </c>
      <c r="C26" s="130"/>
      <c r="D26" s="130"/>
      <c r="E26" s="130"/>
      <c r="F26" s="129"/>
    </row>
    <row r="27" spans="1:6" ht="12.75">
      <c r="A27" s="128">
        <v>512</v>
      </c>
      <c r="B27" s="138" t="s">
        <v>202</v>
      </c>
      <c r="C27" s="130"/>
      <c r="D27" s="130"/>
      <c r="E27" s="130"/>
      <c r="F27" s="129"/>
    </row>
    <row r="28" spans="1:6" ht="12.75">
      <c r="A28" s="128">
        <v>513</v>
      </c>
      <c r="B28" s="138" t="s">
        <v>438</v>
      </c>
      <c r="C28" s="130"/>
      <c r="D28" s="130"/>
      <c r="E28" s="130"/>
      <c r="F28" s="129"/>
    </row>
    <row r="29" spans="1:6" ht="12.75">
      <c r="A29" s="128">
        <v>514</v>
      </c>
      <c r="B29" s="138" t="s">
        <v>204</v>
      </c>
      <c r="C29" s="130"/>
      <c r="D29" s="130"/>
      <c r="E29" s="130"/>
      <c r="F29" s="129"/>
    </row>
    <row r="30" spans="1:6" ht="12.75">
      <c r="A30" s="128">
        <v>516</v>
      </c>
      <c r="B30" s="138" t="s">
        <v>205</v>
      </c>
      <c r="C30" s="130"/>
      <c r="D30" s="130"/>
      <c r="E30" s="130"/>
      <c r="F30" s="129"/>
    </row>
    <row r="31" spans="1:6" ht="12.75">
      <c r="A31" s="128">
        <v>52</v>
      </c>
      <c r="B31" s="129" t="s">
        <v>193</v>
      </c>
      <c r="C31" s="130"/>
      <c r="D31" s="130"/>
      <c r="E31" s="130"/>
      <c r="F31" s="129"/>
    </row>
    <row r="32" spans="1:6" ht="12.75">
      <c r="A32" s="128">
        <v>53</v>
      </c>
      <c r="B32" s="129" t="s">
        <v>194</v>
      </c>
      <c r="C32" s="130"/>
      <c r="D32" s="130"/>
      <c r="E32" s="130"/>
      <c r="F32" s="129"/>
    </row>
    <row r="33" spans="1:6" ht="12.75">
      <c r="A33" s="128">
        <v>54</v>
      </c>
      <c r="B33" s="129" t="s">
        <v>195</v>
      </c>
      <c r="C33" s="130">
        <v>100000</v>
      </c>
      <c r="D33" s="130">
        <v>906530</v>
      </c>
      <c r="E33" s="130">
        <v>906530</v>
      </c>
      <c r="F33" s="129"/>
    </row>
    <row r="34" spans="1:6" ht="12.75">
      <c r="A34" s="128">
        <v>55</v>
      </c>
      <c r="B34" s="129" t="s">
        <v>196</v>
      </c>
      <c r="C34" s="130">
        <v>0</v>
      </c>
      <c r="D34" s="130">
        <v>61000</v>
      </c>
      <c r="E34" s="130">
        <v>61000</v>
      </c>
      <c r="F34" s="129"/>
    </row>
    <row r="35" spans="1:6" ht="12.75">
      <c r="A35" s="128">
        <v>55224</v>
      </c>
      <c r="B35" s="138" t="s">
        <v>210</v>
      </c>
      <c r="C35" s="130"/>
      <c r="D35" s="130"/>
      <c r="E35" s="130"/>
      <c r="F35" s="129"/>
    </row>
    <row r="36" spans="1:6" ht="12.75">
      <c r="A36" s="128">
        <v>55225</v>
      </c>
      <c r="B36" s="138" t="s">
        <v>211</v>
      </c>
      <c r="C36" s="130"/>
      <c r="D36" s="130"/>
      <c r="E36" s="130"/>
      <c r="F36" s="129"/>
    </row>
    <row r="37" spans="1:6" ht="12.75">
      <c r="A37" s="128">
        <v>56</v>
      </c>
      <c r="B37" s="129" t="s">
        <v>197</v>
      </c>
      <c r="C37" s="130">
        <v>25000</v>
      </c>
      <c r="D37" s="130">
        <v>232882</v>
      </c>
      <c r="E37" s="130">
        <v>232882</v>
      </c>
      <c r="F37" s="129"/>
    </row>
    <row r="38" spans="1:6" ht="12.75">
      <c r="A38" s="128">
        <v>57</v>
      </c>
      <c r="B38" s="129" t="s">
        <v>198</v>
      </c>
      <c r="C38" s="130"/>
      <c r="D38" s="130"/>
      <c r="E38" s="130"/>
      <c r="F38" s="129"/>
    </row>
    <row r="39" spans="1:6" ht="12.75">
      <c r="A39" s="128">
        <v>58</v>
      </c>
      <c r="B39" s="129" t="s">
        <v>199</v>
      </c>
      <c r="C39" s="130"/>
      <c r="D39" s="130"/>
      <c r="E39" s="130"/>
      <c r="F39" s="129"/>
    </row>
    <row r="40" spans="1:6" ht="12.75">
      <c r="A40" s="128">
        <v>59</v>
      </c>
      <c r="B40" s="129" t="s">
        <v>200</v>
      </c>
      <c r="C40" s="130"/>
      <c r="D40" s="130"/>
      <c r="E40" s="130"/>
      <c r="F40" s="129"/>
    </row>
    <row r="41" spans="1:6" ht="12.75">
      <c r="A41" s="139"/>
      <c r="B41" s="133" t="s">
        <v>142</v>
      </c>
      <c r="C41" s="134">
        <v>1025000</v>
      </c>
      <c r="D41" s="134">
        <v>2463980</v>
      </c>
      <c r="E41" s="134">
        <v>2463980</v>
      </c>
      <c r="F41" s="135">
        <f>SUM(F17:F25,F31:F34,F37:F40)</f>
        <v>0</v>
      </c>
    </row>
    <row r="42" spans="1:6" ht="12.75">
      <c r="A42" s="136"/>
      <c r="B42" s="140"/>
      <c r="C42" s="130"/>
      <c r="D42" s="130"/>
      <c r="E42" s="131"/>
      <c r="F42" s="131">
        <v>0</v>
      </c>
    </row>
    <row r="43" spans="1:6" ht="12.75">
      <c r="A43" s="139"/>
      <c r="B43" s="133" t="s">
        <v>143</v>
      </c>
      <c r="C43" s="134">
        <v>-1025000</v>
      </c>
      <c r="D43" s="134">
        <v>-2463980</v>
      </c>
      <c r="E43" s="134">
        <v>-2463980</v>
      </c>
      <c r="F43" s="135">
        <f>F16-F41</f>
        <v>0</v>
      </c>
    </row>
  </sheetData>
  <sheetProtection/>
  <mergeCells count="2">
    <mergeCell ref="E1:F1"/>
    <mergeCell ref="A3:F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&amp;C2011.évi Költségvetés
A BEVÉTELEK ÉS A KIADÁSOK ALAKULÁSA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E29" sqref="E29"/>
    </sheetView>
  </sheetViews>
  <sheetFormatPr defaultColWidth="9.140625" defaultRowHeight="12.75"/>
  <cols>
    <col min="2" max="2" width="20.7109375" style="0" bestFit="1" customWidth="1"/>
    <col min="3" max="3" width="10.421875" style="0" customWidth="1"/>
    <col min="4" max="4" width="10.8515625" style="0" bestFit="1" customWidth="1"/>
  </cols>
  <sheetData>
    <row r="1" spans="3:5" ht="12.75">
      <c r="C1" s="49"/>
      <c r="D1" s="49" t="s">
        <v>219</v>
      </c>
      <c r="E1" s="49"/>
    </row>
    <row r="3" spans="1:5" ht="12.75">
      <c r="A3" s="205" t="s">
        <v>130</v>
      </c>
      <c r="B3" s="205"/>
      <c r="C3" s="149">
        <v>683200</v>
      </c>
      <c r="D3" s="149">
        <v>683200</v>
      </c>
      <c r="E3" s="149"/>
    </row>
    <row r="4" spans="1:5" ht="51">
      <c r="A4" s="124" t="s">
        <v>131</v>
      </c>
      <c r="B4" s="125" t="s">
        <v>132</v>
      </c>
      <c r="C4" s="144" t="s">
        <v>89</v>
      </c>
      <c r="D4" s="144" t="s">
        <v>207</v>
      </c>
      <c r="E4" s="144"/>
    </row>
    <row r="5" spans="1:5" ht="12.75">
      <c r="A5" s="128">
        <v>29</v>
      </c>
      <c r="B5" s="129" t="s">
        <v>178</v>
      </c>
      <c r="C5" s="154"/>
      <c r="D5" s="150"/>
      <c r="E5" s="150"/>
    </row>
    <row r="6" spans="1:5" ht="12.75">
      <c r="A6" s="128">
        <v>45</v>
      </c>
      <c r="B6" s="129" t="s">
        <v>432</v>
      </c>
      <c r="C6" s="154"/>
      <c r="D6" s="150"/>
      <c r="E6" s="150"/>
    </row>
    <row r="7" spans="1:5" ht="12.75">
      <c r="A7" s="128">
        <v>46</v>
      </c>
      <c r="B7" s="129" t="s">
        <v>179</v>
      </c>
      <c r="C7" s="154"/>
      <c r="D7" s="150"/>
      <c r="E7" s="150"/>
    </row>
    <row r="8" spans="1:5" ht="12.75">
      <c r="A8" s="128">
        <v>47</v>
      </c>
      <c r="B8" s="129" t="s">
        <v>180</v>
      </c>
      <c r="C8" s="154"/>
      <c r="D8" s="150"/>
      <c r="E8" s="150"/>
    </row>
    <row r="9" spans="1:5" ht="12.75">
      <c r="A9" s="128">
        <v>91</v>
      </c>
      <c r="B9" s="129" t="s">
        <v>181</v>
      </c>
      <c r="C9" s="154"/>
      <c r="D9" s="150"/>
      <c r="E9" s="150"/>
    </row>
    <row r="10" spans="1:5" ht="12.75">
      <c r="A10" s="128">
        <v>92</v>
      </c>
      <c r="B10" s="129" t="s">
        <v>182</v>
      </c>
      <c r="C10" s="154"/>
      <c r="D10" s="150"/>
      <c r="E10" s="150"/>
    </row>
    <row r="11" spans="1:5" ht="12.75">
      <c r="A11" s="128">
        <v>93</v>
      </c>
      <c r="B11" s="129" t="s">
        <v>183</v>
      </c>
      <c r="C11" s="154"/>
      <c r="D11" s="150"/>
      <c r="E11" s="150"/>
    </row>
    <row r="12" spans="1:5" ht="12.75">
      <c r="A12" s="128">
        <v>94</v>
      </c>
      <c r="B12" s="129" t="s">
        <v>184</v>
      </c>
      <c r="C12" s="154"/>
      <c r="D12" s="150"/>
      <c r="E12" s="150"/>
    </row>
    <row r="13" spans="1:5" ht="12.75">
      <c r="A13" s="128">
        <v>98</v>
      </c>
      <c r="B13" s="129" t="s">
        <v>221</v>
      </c>
      <c r="C13" s="154"/>
      <c r="D13" s="150"/>
      <c r="E13" s="150"/>
    </row>
    <row r="14" spans="1:5" ht="12.75">
      <c r="A14" s="132"/>
      <c r="B14" s="133" t="s">
        <v>141</v>
      </c>
      <c r="C14" s="155"/>
      <c r="D14" s="156">
        <v>0</v>
      </c>
      <c r="E14" s="141"/>
    </row>
    <row r="15" spans="1:5" ht="12.75">
      <c r="A15" s="136">
        <v>11</v>
      </c>
      <c r="B15" s="137" t="s">
        <v>185</v>
      </c>
      <c r="C15" s="157"/>
      <c r="D15" s="151"/>
      <c r="E15" s="151"/>
    </row>
    <row r="16" spans="1:5" ht="12.75">
      <c r="A16" s="136">
        <v>12</v>
      </c>
      <c r="B16" s="137" t="s">
        <v>186</v>
      </c>
      <c r="C16" s="154">
        <v>0</v>
      </c>
      <c r="D16" s="151">
        <v>1040546</v>
      </c>
      <c r="E16" s="151"/>
    </row>
    <row r="17" spans="1:5" ht="12.75">
      <c r="A17" s="136">
        <v>13</v>
      </c>
      <c r="B17" s="137" t="s">
        <v>187</v>
      </c>
      <c r="C17" s="154"/>
      <c r="D17" s="151"/>
      <c r="E17" s="151"/>
    </row>
    <row r="18" spans="1:5" ht="12.75">
      <c r="A18" s="136">
        <v>17</v>
      </c>
      <c r="B18" s="137" t="s">
        <v>188</v>
      </c>
      <c r="C18" s="154"/>
      <c r="D18" s="151"/>
      <c r="E18" s="151"/>
    </row>
    <row r="19" spans="1:5" ht="12.75">
      <c r="A19" s="136">
        <v>18</v>
      </c>
      <c r="B19" s="137" t="s">
        <v>189</v>
      </c>
      <c r="C19" s="154">
        <v>0</v>
      </c>
      <c r="D19" s="151">
        <v>223022</v>
      </c>
      <c r="E19" s="151"/>
    </row>
    <row r="20" spans="1:5" ht="12.75">
      <c r="A20" s="128">
        <v>37</v>
      </c>
      <c r="B20" s="129" t="s">
        <v>190</v>
      </c>
      <c r="C20" s="154"/>
      <c r="D20" s="150"/>
      <c r="E20" s="150"/>
    </row>
    <row r="21" spans="1:5" ht="12.75">
      <c r="A21" s="128">
        <v>38</v>
      </c>
      <c r="B21" s="129" t="s">
        <v>191</v>
      </c>
      <c r="C21" s="154"/>
      <c r="D21" s="150"/>
      <c r="E21" s="150"/>
    </row>
    <row r="22" spans="1:5" ht="12.75">
      <c r="A22" s="128">
        <v>45</v>
      </c>
      <c r="B22" s="129" t="s">
        <v>459</v>
      </c>
      <c r="C22" s="154"/>
      <c r="D22" s="150"/>
      <c r="E22" s="150"/>
    </row>
    <row r="23" spans="1:5" ht="12.75">
      <c r="A23" s="128">
        <v>51</v>
      </c>
      <c r="B23" s="129" t="s">
        <v>192</v>
      </c>
      <c r="C23" s="154"/>
      <c r="D23" s="150"/>
      <c r="E23" s="150"/>
    </row>
    <row r="24" spans="1:5" ht="12.75">
      <c r="A24" s="128">
        <v>511</v>
      </c>
      <c r="B24" s="138" t="s">
        <v>201</v>
      </c>
      <c r="C24" s="154"/>
      <c r="D24" s="150"/>
      <c r="E24" s="150"/>
    </row>
    <row r="25" spans="1:5" ht="12.75">
      <c r="A25" s="128">
        <v>512</v>
      </c>
      <c r="B25" s="138" t="s">
        <v>202</v>
      </c>
      <c r="C25" s="154"/>
      <c r="D25" s="150"/>
      <c r="E25" s="150"/>
    </row>
    <row r="26" spans="1:5" ht="12.75">
      <c r="A26" s="128">
        <v>513</v>
      </c>
      <c r="B26" s="138" t="s">
        <v>438</v>
      </c>
      <c r="C26" s="154"/>
      <c r="D26" s="150"/>
      <c r="E26" s="150"/>
    </row>
    <row r="27" spans="1:5" ht="12.75">
      <c r="A27" s="128">
        <v>514</v>
      </c>
      <c r="B27" s="138" t="s">
        <v>204</v>
      </c>
      <c r="C27" s="154"/>
      <c r="D27" s="150"/>
      <c r="E27" s="150"/>
    </row>
    <row r="28" spans="1:5" ht="12.75">
      <c r="A28" s="128">
        <v>516</v>
      </c>
      <c r="B28" s="138" t="s">
        <v>205</v>
      </c>
      <c r="C28" s="154"/>
      <c r="D28" s="150"/>
      <c r="E28" s="150"/>
    </row>
    <row r="29" spans="1:5" ht="12.75">
      <c r="A29" s="128">
        <v>52</v>
      </c>
      <c r="B29" s="129" t="s">
        <v>193</v>
      </c>
      <c r="C29" s="154"/>
      <c r="D29" s="158"/>
      <c r="E29" s="158"/>
    </row>
    <row r="30" spans="1:5" ht="12.75">
      <c r="A30" s="128">
        <v>53</v>
      </c>
      <c r="B30" s="129" t="s">
        <v>194</v>
      </c>
      <c r="C30" s="154"/>
      <c r="D30" s="150"/>
      <c r="E30" s="150"/>
    </row>
    <row r="31" spans="1:5" ht="12.75">
      <c r="A31" s="128">
        <v>54</v>
      </c>
      <c r="B31" s="129" t="s">
        <v>195</v>
      </c>
      <c r="C31" s="154">
        <v>0</v>
      </c>
      <c r="D31" s="150">
        <v>906530</v>
      </c>
      <c r="E31" s="150"/>
    </row>
    <row r="32" spans="1:5" ht="12.75">
      <c r="A32" s="128">
        <v>55</v>
      </c>
      <c r="B32" s="129" t="s">
        <v>196</v>
      </c>
      <c r="C32" s="154"/>
      <c r="D32" s="150">
        <v>61000</v>
      </c>
      <c r="E32" s="150"/>
    </row>
    <row r="33" spans="1:5" ht="12.75">
      <c r="A33" s="128">
        <v>55224</v>
      </c>
      <c r="B33" s="138" t="s">
        <v>210</v>
      </c>
      <c r="C33" s="154"/>
      <c r="D33" s="150"/>
      <c r="E33" s="150"/>
    </row>
    <row r="34" spans="1:5" ht="12.75">
      <c r="A34" s="128">
        <v>55225</v>
      </c>
      <c r="B34" s="138" t="s">
        <v>211</v>
      </c>
      <c r="C34" s="154"/>
      <c r="D34" s="150"/>
      <c r="E34" s="150"/>
    </row>
    <row r="35" spans="1:5" ht="12.75">
      <c r="A35" s="128">
        <v>56</v>
      </c>
      <c r="B35" s="129" t="s">
        <v>197</v>
      </c>
      <c r="C35" s="154">
        <v>0</v>
      </c>
      <c r="D35" s="150">
        <v>232882</v>
      </c>
      <c r="E35" s="150"/>
    </row>
    <row r="36" spans="1:5" ht="12.75">
      <c r="A36" s="128">
        <v>57</v>
      </c>
      <c r="B36" s="129" t="s">
        <v>198</v>
      </c>
      <c r="C36" s="154">
        <v>0</v>
      </c>
      <c r="D36" s="150"/>
      <c r="E36" s="150"/>
    </row>
    <row r="37" spans="1:5" ht="12.75">
      <c r="A37" s="128">
        <v>58</v>
      </c>
      <c r="B37" s="129" t="s">
        <v>199</v>
      </c>
      <c r="C37" s="154"/>
      <c r="D37" s="150"/>
      <c r="E37" s="150"/>
    </row>
    <row r="38" spans="1:5" ht="12.75">
      <c r="A38" s="128">
        <v>59</v>
      </c>
      <c r="B38" s="129" t="s">
        <v>200</v>
      </c>
      <c r="C38" s="154"/>
      <c r="D38" s="150"/>
      <c r="E38" s="150"/>
    </row>
    <row r="39" spans="1:5" ht="12.75">
      <c r="A39" s="139"/>
      <c r="B39" s="133" t="s">
        <v>142</v>
      </c>
      <c r="C39" s="155">
        <v>0</v>
      </c>
      <c r="D39" s="141">
        <v>2463980</v>
      </c>
      <c r="E39" s="141"/>
    </row>
    <row r="40" spans="1:5" ht="12.75">
      <c r="A40" s="136"/>
      <c r="B40" s="140"/>
      <c r="C40" s="153"/>
      <c r="D40" s="159"/>
      <c r="E40" s="159"/>
    </row>
    <row r="41" spans="1:5" ht="12.75">
      <c r="A41" s="139"/>
      <c r="B41" s="133" t="s">
        <v>143</v>
      </c>
      <c r="C41" s="155">
        <f>C14-C39</f>
        <v>0</v>
      </c>
      <c r="D41" s="156">
        <f>D14-D39</f>
        <v>-2463980</v>
      </c>
      <c r="E41" s="141"/>
    </row>
  </sheetData>
  <sheetProtection/>
  <mergeCells count="1">
    <mergeCell ref="A3:B3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&amp;C2011.évi költségvetés
A BEVÉTELEK ÉS A KIADÁSOK SZAKFELADATONKÉNT&amp;R6/a.sz.melléklet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Varga Veronika Nagynyárádi KÖH Kölkedi Kir. vezetője</cp:lastModifiedBy>
  <cp:lastPrinted>2012-03-26T16:51:07Z</cp:lastPrinted>
  <dcterms:created xsi:type="dcterms:W3CDTF">2009-02-09T14:01:31Z</dcterms:created>
  <dcterms:modified xsi:type="dcterms:W3CDTF">2016-05-11T07:42:06Z</dcterms:modified>
  <cp:category/>
  <cp:version/>
  <cp:contentType/>
  <cp:contentStatus/>
</cp:coreProperties>
</file>